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1244" activeTab="3"/>
  </bookViews>
  <sheets>
    <sheet name="Cover" sheetId="4" r:id="rId1"/>
    <sheet name="ITB" sheetId="3" r:id="rId2"/>
    <sheet name="BIF" sheetId="5" r:id="rId3"/>
    <sheet name="Price Schedule" sheetId="1" r:id="rId4"/>
    <sheet name="Evaluation Criteria" sheetId="2" r:id="rId5"/>
    <sheet name="Sample_of_Evaluation" sheetId="7" r:id="rId6"/>
    <sheet name="Checklist" sheetId="8" r:id="rId7"/>
  </sheets>
  <calcPr calcId="152511"/>
</workbook>
</file>

<file path=xl/calcChain.xml><?xml version="1.0" encoding="utf-8"?>
<calcChain xmlns="http://schemas.openxmlformats.org/spreadsheetml/2006/main">
  <c r="M68" i="7" l="1"/>
  <c r="M78" i="7"/>
  <c r="K79" i="7"/>
  <c r="L79" i="7"/>
  <c r="K80" i="7"/>
  <c r="L80" i="7"/>
  <c r="K81" i="7"/>
  <c r="L81" i="7"/>
  <c r="K82" i="7"/>
  <c r="L82" i="7"/>
  <c r="J80" i="7"/>
  <c r="J81" i="7"/>
  <c r="J82" i="7"/>
  <c r="J79" i="7"/>
  <c r="J70" i="7"/>
  <c r="J71" i="7"/>
  <c r="J72" i="7"/>
  <c r="J73" i="7"/>
  <c r="J74" i="7"/>
  <c r="J75" i="7"/>
  <c r="K70" i="7"/>
  <c r="L70" i="7"/>
  <c r="K71" i="7"/>
  <c r="L71" i="7"/>
  <c r="K72" i="7"/>
  <c r="L72" i="7"/>
  <c r="K73" i="7"/>
  <c r="L73" i="7"/>
  <c r="K74" i="7"/>
  <c r="L74" i="7"/>
  <c r="K75" i="7"/>
  <c r="L75" i="7"/>
  <c r="L69" i="7"/>
  <c r="K69" i="7"/>
  <c r="J69" i="7"/>
  <c r="J52" i="7"/>
  <c r="K52" i="7"/>
  <c r="L52" i="7"/>
  <c r="J53" i="7"/>
  <c r="K53" i="7"/>
  <c r="L53" i="7"/>
  <c r="J54" i="7"/>
  <c r="K54" i="7"/>
  <c r="L54" i="7"/>
  <c r="J55" i="7"/>
  <c r="K55" i="7"/>
  <c r="L55" i="7"/>
  <c r="J56" i="7"/>
  <c r="K56" i="7"/>
  <c r="L56" i="7"/>
  <c r="J57" i="7"/>
  <c r="K57" i="7"/>
  <c r="L57" i="7"/>
  <c r="J58" i="7"/>
  <c r="K58" i="7"/>
  <c r="L58" i="7"/>
  <c r="J59" i="7"/>
  <c r="K59" i="7"/>
  <c r="L59" i="7"/>
  <c r="J60" i="7"/>
  <c r="K60" i="7"/>
  <c r="L60" i="7"/>
  <c r="J61" i="7"/>
  <c r="K61" i="7"/>
  <c r="L61" i="7"/>
  <c r="J62" i="7"/>
  <c r="K62" i="7"/>
  <c r="L62" i="7"/>
  <c r="J63" i="7"/>
  <c r="K63" i="7"/>
  <c r="L63" i="7"/>
  <c r="J64" i="7"/>
  <c r="K64" i="7"/>
  <c r="L64" i="7"/>
  <c r="K51" i="7"/>
  <c r="L51" i="7"/>
  <c r="J51" i="7"/>
  <c r="J15" i="7"/>
  <c r="K15" i="7"/>
  <c r="L15" i="7"/>
  <c r="J16" i="7"/>
  <c r="K16" i="7"/>
  <c r="L16" i="7"/>
  <c r="J17" i="7"/>
  <c r="K17" i="7"/>
  <c r="L17" i="7"/>
  <c r="J18" i="7"/>
  <c r="K18" i="7"/>
  <c r="L18" i="7"/>
  <c r="J19" i="7"/>
  <c r="K19" i="7"/>
  <c r="L19" i="7"/>
  <c r="J20" i="7"/>
  <c r="K20" i="7"/>
  <c r="L20" i="7"/>
  <c r="J21" i="7"/>
  <c r="K21" i="7"/>
  <c r="L21" i="7"/>
  <c r="J22" i="7"/>
  <c r="K22" i="7"/>
  <c r="L22" i="7"/>
  <c r="J23" i="7"/>
  <c r="K23" i="7"/>
  <c r="L23" i="7"/>
  <c r="J24" i="7"/>
  <c r="K24" i="7"/>
  <c r="L24" i="7"/>
  <c r="J25" i="7"/>
  <c r="K25" i="7"/>
  <c r="L25" i="7"/>
  <c r="J26" i="7"/>
  <c r="K26" i="7"/>
  <c r="L26" i="7"/>
  <c r="J27" i="7"/>
  <c r="K27" i="7"/>
  <c r="L27" i="7"/>
  <c r="J28" i="7"/>
  <c r="K28" i="7"/>
  <c r="L28" i="7"/>
  <c r="J29" i="7"/>
  <c r="K29" i="7"/>
  <c r="L29" i="7"/>
  <c r="J30" i="7"/>
  <c r="K30" i="7"/>
  <c r="L30" i="7"/>
  <c r="J31" i="7"/>
  <c r="K31" i="7"/>
  <c r="L31" i="7"/>
  <c r="J32" i="7"/>
  <c r="K32" i="7"/>
  <c r="L32" i="7"/>
  <c r="J33" i="7"/>
  <c r="K33" i="7"/>
  <c r="L33" i="7"/>
  <c r="J37" i="7"/>
  <c r="K37" i="7"/>
  <c r="L37" i="7"/>
  <c r="J38" i="7"/>
  <c r="K38" i="7"/>
  <c r="L38" i="7"/>
  <c r="J39" i="7"/>
  <c r="K39" i="7"/>
  <c r="L39" i="7"/>
  <c r="J40" i="7"/>
  <c r="K40" i="7"/>
  <c r="L40" i="7"/>
  <c r="J41" i="7"/>
  <c r="K41" i="7"/>
  <c r="L41" i="7"/>
  <c r="J42" i="7"/>
  <c r="K42" i="7"/>
  <c r="L42" i="7"/>
  <c r="J43" i="7"/>
  <c r="K43" i="7"/>
  <c r="L43" i="7"/>
  <c r="J44" i="7"/>
  <c r="K44" i="7"/>
  <c r="L44" i="7"/>
  <c r="J45" i="7"/>
  <c r="K45" i="7"/>
  <c r="L45" i="7"/>
  <c r="K14" i="7"/>
  <c r="L14" i="7"/>
  <c r="J14" i="7"/>
  <c r="J5" i="7"/>
  <c r="K5" i="7"/>
  <c r="L5" i="7"/>
  <c r="J6" i="7"/>
  <c r="K6" i="7"/>
  <c r="L6" i="7"/>
  <c r="J7" i="7"/>
  <c r="K7" i="7"/>
  <c r="L7" i="7"/>
  <c r="J8" i="7"/>
  <c r="K8" i="7"/>
  <c r="L8" i="7"/>
  <c r="J9" i="7"/>
  <c r="K9" i="7"/>
  <c r="L9" i="7"/>
  <c r="K4" i="7"/>
  <c r="L4" i="7"/>
  <c r="J4" i="7"/>
  <c r="E83" i="7"/>
  <c r="E76" i="7"/>
  <c r="E65" i="7"/>
  <c r="E46" i="7"/>
  <c r="E34" i="7"/>
  <c r="E10" i="7"/>
  <c r="C85" i="7" l="1"/>
  <c r="M81" i="7"/>
  <c r="M69" i="7"/>
  <c r="M80" i="7"/>
  <c r="M79" i="7"/>
  <c r="M71" i="7"/>
  <c r="M74" i="7"/>
  <c r="M70" i="7"/>
  <c r="P81" i="7"/>
  <c r="M75" i="7"/>
  <c r="M82" i="7"/>
  <c r="M72" i="7"/>
  <c r="M73" i="7"/>
  <c r="N81" i="7"/>
  <c r="P82" i="7"/>
  <c r="O81" i="7"/>
  <c r="P79" i="7"/>
  <c r="P9" i="7"/>
  <c r="P5" i="7"/>
  <c r="P43" i="7"/>
  <c r="N80" i="7"/>
  <c r="N37" i="7"/>
  <c r="N30" i="7"/>
  <c r="N26" i="7"/>
  <c r="N18" i="7"/>
  <c r="P8" i="7"/>
  <c r="N7" i="7"/>
  <c r="P14" i="7"/>
  <c r="N45" i="7"/>
  <c r="N41" i="7"/>
  <c r="N22" i="7"/>
  <c r="N61" i="7"/>
  <c r="N57" i="7"/>
  <c r="O82" i="7"/>
  <c r="N82" i="7"/>
  <c r="O80" i="7"/>
  <c r="P39" i="7"/>
  <c r="P32" i="7"/>
  <c r="N53" i="7"/>
  <c r="O79" i="7"/>
  <c r="P80" i="7"/>
  <c r="N79" i="7"/>
  <c r="P28" i="7"/>
  <c r="P24" i="7"/>
  <c r="P20" i="7"/>
  <c r="P6" i="7"/>
  <c r="P44" i="7"/>
  <c r="P40" i="7"/>
  <c r="P33" i="7"/>
  <c r="P29" i="7"/>
  <c r="P25" i="7"/>
  <c r="P21" i="7"/>
  <c r="P17" i="7"/>
  <c r="P64" i="7"/>
  <c r="P60" i="7"/>
  <c r="P56" i="7"/>
  <c r="P52" i="7"/>
  <c r="P72" i="7"/>
  <c r="P16" i="7"/>
  <c r="P63" i="7"/>
  <c r="P59" i="7"/>
  <c r="P55" i="7"/>
  <c r="N69" i="7"/>
  <c r="N74" i="7"/>
  <c r="N70" i="7"/>
  <c r="P7" i="7"/>
  <c r="O6" i="7"/>
  <c r="P45" i="7"/>
  <c r="N44" i="7"/>
  <c r="P41" i="7"/>
  <c r="N40" i="7"/>
  <c r="P37" i="7"/>
  <c r="O33" i="7"/>
  <c r="P30" i="7"/>
  <c r="O29" i="7"/>
  <c r="P26" i="7"/>
  <c r="O25" i="7"/>
  <c r="P22" i="7"/>
  <c r="O21" i="7"/>
  <c r="P18" i="7"/>
  <c r="O17" i="7"/>
  <c r="N64" i="7"/>
  <c r="P61" i="7"/>
  <c r="N60" i="7"/>
  <c r="P57" i="7"/>
  <c r="N56" i="7"/>
  <c r="P53" i="7"/>
  <c r="N52" i="7"/>
  <c r="P69" i="7"/>
  <c r="O72" i="7"/>
  <c r="N72" i="7"/>
  <c r="P74" i="7"/>
  <c r="P70" i="7"/>
  <c r="P42" i="7"/>
  <c r="P38" i="7"/>
  <c r="P31" i="7"/>
  <c r="P27" i="7"/>
  <c r="P23" i="7"/>
  <c r="P19" i="7"/>
  <c r="P15" i="7"/>
  <c r="P51" i="7"/>
  <c r="P62" i="7"/>
  <c r="P58" i="7"/>
  <c r="P54" i="7"/>
  <c r="P75" i="7"/>
  <c r="P71" i="7"/>
  <c r="N8" i="7"/>
  <c r="O14" i="7"/>
  <c r="N42" i="7"/>
  <c r="N38" i="7"/>
  <c r="O32" i="7"/>
  <c r="N31" i="7"/>
  <c r="O28" i="7"/>
  <c r="N27" i="7"/>
  <c r="N23" i="7"/>
  <c r="O20" i="7"/>
  <c r="N19" i="7"/>
  <c r="O16" i="7"/>
  <c r="N15" i="7"/>
  <c r="N62" i="7"/>
  <c r="N58" i="7"/>
  <c r="N54" i="7"/>
  <c r="N73" i="7"/>
  <c r="N9" i="7"/>
  <c r="N43" i="7"/>
  <c r="N24" i="7"/>
  <c r="N20" i="7"/>
  <c r="N16" i="7"/>
  <c r="N51" i="7"/>
  <c r="N63" i="7"/>
  <c r="N59" i="7"/>
  <c r="N55" i="7"/>
  <c r="O74" i="7"/>
  <c r="O70" i="7"/>
  <c r="N5" i="7"/>
  <c r="N39" i="7"/>
  <c r="N32" i="7"/>
  <c r="N28" i="7"/>
  <c r="N6" i="7"/>
  <c r="N14" i="7"/>
  <c r="N33" i="7"/>
  <c r="N29" i="7"/>
  <c r="N25" i="7"/>
  <c r="N21" i="7"/>
  <c r="N17" i="7"/>
  <c r="O73" i="7"/>
  <c r="N75" i="7"/>
  <c r="N71" i="7"/>
  <c r="P73" i="7"/>
  <c r="O24" i="7"/>
  <c r="P4" i="7"/>
  <c r="O8" i="7"/>
  <c r="O45" i="7"/>
  <c r="O44" i="7"/>
  <c r="O41" i="7"/>
  <c r="O40" i="7"/>
  <c r="O37" i="7"/>
  <c r="O30" i="7"/>
  <c r="O26" i="7"/>
  <c r="O22" i="7"/>
  <c r="O18" i="7"/>
  <c r="O64" i="7"/>
  <c r="O61" i="7"/>
  <c r="O60" i="7"/>
  <c r="O57" i="7"/>
  <c r="O56" i="7"/>
  <c r="O53" i="7"/>
  <c r="O52" i="7"/>
  <c r="O75" i="7"/>
  <c r="O71" i="7"/>
  <c r="O7" i="7"/>
  <c r="O42" i="7"/>
  <c r="O38" i="7"/>
  <c r="O31" i="7"/>
  <c r="O27" i="7"/>
  <c r="O23" i="7"/>
  <c r="O19" i="7"/>
  <c r="O15" i="7"/>
  <c r="O51" i="7"/>
  <c r="O62" i="7"/>
  <c r="O58" i="7"/>
  <c r="O54" i="7"/>
  <c r="O69" i="7"/>
  <c r="O9" i="7"/>
  <c r="O5" i="7"/>
  <c r="O43" i="7"/>
  <c r="O39" i="7"/>
  <c r="O63" i="7"/>
  <c r="O59" i="7"/>
  <c r="O55" i="7"/>
  <c r="O4" i="7"/>
  <c r="N4" i="7"/>
  <c r="M52" i="7"/>
  <c r="M61" i="7"/>
  <c r="M62" i="7"/>
  <c r="M63" i="7"/>
  <c r="M64" i="7"/>
  <c r="M60" i="7"/>
  <c r="M57" i="7"/>
  <c r="M53" i="7"/>
  <c r="M56" i="7"/>
  <c r="M59" i="7"/>
  <c r="M58" i="7"/>
  <c r="M55" i="7"/>
  <c r="M54" i="7"/>
  <c r="M51" i="7"/>
  <c r="M42" i="7"/>
  <c r="M38" i="7"/>
  <c r="M45" i="7"/>
  <c r="M43" i="7"/>
  <c r="M41" i="7"/>
  <c r="M39" i="7"/>
  <c r="M32" i="7"/>
  <c r="M44" i="7"/>
  <c r="M40" i="7"/>
  <c r="M37" i="7"/>
  <c r="M26" i="7"/>
  <c r="M22" i="7"/>
  <c r="M18" i="7"/>
  <c r="M31" i="7"/>
  <c r="M27" i="7"/>
  <c r="M23" i="7"/>
  <c r="M19" i="7"/>
  <c r="M15" i="7"/>
  <c r="M30" i="7"/>
  <c r="M28" i="7"/>
  <c r="M24" i="7"/>
  <c r="M20" i="7"/>
  <c r="M16" i="7"/>
  <c r="M33" i="7"/>
  <c r="M29" i="7"/>
  <c r="M25" i="7"/>
  <c r="M21" i="7"/>
  <c r="M17" i="7"/>
  <c r="M5" i="7"/>
  <c r="M14" i="7"/>
  <c r="M9" i="7"/>
  <c r="M6" i="7"/>
  <c r="M7" i="7"/>
  <c r="M8" i="7"/>
  <c r="M4" i="7"/>
  <c r="E71" i="2"/>
  <c r="E89" i="2"/>
  <c r="E52" i="2"/>
  <c r="E82" i="2"/>
  <c r="E40" i="2"/>
  <c r="E16" i="2"/>
  <c r="C91" i="2" l="1"/>
  <c r="O83" i="7"/>
  <c r="P83" i="7"/>
  <c r="N83" i="7"/>
  <c r="N76" i="7"/>
  <c r="P76" i="7"/>
  <c r="O76" i="7"/>
  <c r="N65" i="7"/>
  <c r="P65" i="7"/>
  <c r="O65" i="7"/>
  <c r="O46" i="7"/>
  <c r="P46" i="7"/>
  <c r="N46" i="7"/>
  <c r="P34" i="7"/>
  <c r="O34" i="7"/>
  <c r="N34" i="7"/>
  <c r="P11" i="7"/>
  <c r="O11" i="7"/>
  <c r="N11" i="7"/>
  <c r="N85" i="7" l="1"/>
  <c r="N88" i="7" s="1"/>
  <c r="P85" i="7"/>
  <c r="P88" i="7" s="1"/>
  <c r="O85" i="7"/>
  <c r="O88" i="7" s="1"/>
  <c r="O87" i="7" l="1"/>
  <c r="P87" i="7"/>
  <c r="N87" i="7"/>
  <c r="N86" i="7"/>
  <c r="P86" i="7"/>
  <c r="O86" i="7"/>
</calcChain>
</file>

<file path=xl/sharedStrings.xml><?xml version="1.0" encoding="utf-8"?>
<sst xmlns="http://schemas.openxmlformats.org/spreadsheetml/2006/main" count="662" uniqueCount="224">
  <si>
    <t>Food Items</t>
  </si>
  <si>
    <t>Rice</t>
  </si>
  <si>
    <t>Dishes (curry)</t>
  </si>
  <si>
    <t>Quantity</t>
  </si>
  <si>
    <t>Rate</t>
  </si>
  <si>
    <t>Remarks</t>
  </si>
  <si>
    <t>Refreshment Items</t>
  </si>
  <si>
    <t>Unit</t>
  </si>
  <si>
    <t>Plate</t>
  </si>
  <si>
    <t>Milk Tea</t>
  </si>
  <si>
    <t>Black Tea</t>
  </si>
  <si>
    <t xml:space="preserve">Milk Coffee </t>
  </si>
  <si>
    <t>Black Coffee</t>
  </si>
  <si>
    <t>Suja</t>
  </si>
  <si>
    <t>Suja Dresi</t>
  </si>
  <si>
    <t>Shamdry (Suja &amp; Shamdry)</t>
  </si>
  <si>
    <t>Non-Veg Items</t>
  </si>
  <si>
    <t>Chicken Chili</t>
  </si>
  <si>
    <t>Beef Chili</t>
  </si>
  <si>
    <t>Pork Chili</t>
  </si>
  <si>
    <t>Beef Paa</t>
  </si>
  <si>
    <t>Pork Paa</t>
  </si>
  <si>
    <t>Shakam Paa</t>
  </si>
  <si>
    <t>Sikkam Paa</t>
  </si>
  <si>
    <t>Sikkam Datsi</t>
  </si>
  <si>
    <t>Shakam Dastsi</t>
  </si>
  <si>
    <t>Fried Dry Fish</t>
  </si>
  <si>
    <t>Fish Chili</t>
  </si>
  <si>
    <t>Dry Fish Paa</t>
  </si>
  <si>
    <t>Chicken Maru</t>
  </si>
  <si>
    <t>Kangchu Maru (Beef)</t>
  </si>
  <si>
    <t>Kangchu Maru (Pork)</t>
  </si>
  <si>
    <t>Veg Items</t>
  </si>
  <si>
    <t>Non-Momo</t>
  </si>
  <si>
    <t>Veg Momo</t>
  </si>
  <si>
    <t>Boiled Egg</t>
  </si>
  <si>
    <t>Sag Datsi</t>
  </si>
  <si>
    <t>Mutter Paneer (Peas and Cottage Cheese)</t>
  </si>
  <si>
    <t>Aaloo Paratha (Potato Paratha)</t>
  </si>
  <si>
    <t>Poori</t>
  </si>
  <si>
    <t>Kewa Datsi (Potatoes &amp; Cheese)</t>
  </si>
  <si>
    <t>Ema Datsi (Chili &amp; Cheese)</t>
  </si>
  <si>
    <t>Shamu Datsi</t>
  </si>
  <si>
    <t>Beans Datsi</t>
  </si>
  <si>
    <t>Request for Quotation</t>
  </si>
  <si>
    <t>Annual Catering Services (FY 2019-2020)</t>
  </si>
  <si>
    <t>Requested by:</t>
  </si>
  <si>
    <t>Dzongkhag Aministration of Zhemgang</t>
  </si>
  <si>
    <t>Procurement Unit</t>
  </si>
  <si>
    <t>P.O Box No. 206. Zhemgang, Bhutan</t>
  </si>
  <si>
    <t>Telephone No. 00975-03-741102</t>
  </si>
  <si>
    <t>Email : dorjiwangchuk@zhemgang.gov.bt/ ugenwang1981@gmail.com</t>
  </si>
  <si>
    <t>Terms of Reference</t>
  </si>
  <si>
    <t>Scope of Work</t>
  </si>
  <si>
    <t>The Dzongkhag Administration of Zhemgang wishes to enter into contract with the a service provider to provide catering service during the event:</t>
  </si>
  <si>
    <t>The preferred service provider must be prepared to cater for all dietary preferences, including but not limited to religions, culture, vegetarian, with valid certification from respective bodies where applicable</t>
  </si>
  <si>
    <t>The quantity of food prepared must adhere to acceptable food industry standards and must be prepared in a clean and hygienic manner in accordance with all health and safty regulations.</t>
  </si>
  <si>
    <t>The preferred service provider should provide adequate catering equipment, cultery and crokery when required</t>
  </si>
  <si>
    <t>The preferred service providers should able to repond within 12 hours</t>
  </si>
  <si>
    <t>Service providers must price each item and indicater the price per unit in the price schedule Form</t>
  </si>
  <si>
    <t>Service provider must be able to deliver services within 12 hours of placing the order</t>
  </si>
  <si>
    <t>Proposed rates must be valid for 12 months from the date of award</t>
  </si>
  <si>
    <t>The items in all the group must be completed by the service providers</t>
  </si>
  <si>
    <t>Skill, Knowledge and Qualification</t>
  </si>
  <si>
    <t>The service provider should have experince in food and beverage industry and valid certification from competent authority</t>
  </si>
  <si>
    <t>Competency, Expertise and Experince</t>
  </si>
  <si>
    <t>Basic competencies and expertise which may be required include 2 years of experince and proof the service provider has performed similer service</t>
  </si>
  <si>
    <t>This section outlines basic requirement that must be met. Failure to accept these condition or part thereof will result in your proposal being excluded from the evaluation process</t>
  </si>
  <si>
    <t>Dzongkhag Administration will not be liable for any cost incurred by the bidder during the tender proccess</t>
  </si>
  <si>
    <t>Proposal should be Presented to Procurement Officer, Dzongkhag Administration, Zhemgang.</t>
  </si>
  <si>
    <t>Evaluation of tender will be carried out be a Bid Evaluation Committee. The evaluators will, if necessary, contact bidders to seek clarification of any aspect of the proposal.</t>
  </si>
  <si>
    <t>Validity of Proposals:</t>
  </si>
  <si>
    <t>Notes to Bidder:</t>
  </si>
  <si>
    <t>The bidders is required to confirm that it will hold its proposal valid for 90 days from the closing date of the submission of proposals during which time it will maintain without change the personnel proposed for the services together with their proposed rate</t>
  </si>
  <si>
    <t>Appointments, Commencement and Duration</t>
  </si>
  <si>
    <t>Quality Assurance Reviewa of the Service:</t>
  </si>
  <si>
    <t>The successful bidder shall ensure that all services confirm to hygiene and quality as per the agreement to be signed</t>
  </si>
  <si>
    <t>Disclaimer</t>
  </si>
  <si>
    <t>Dzongkhag Administration reserves the right not to appoint a service provider and is also not obliged to provide reasons for the rejection of any proposal. Administration reserves right to:</t>
  </si>
  <si>
    <t>1.  Award the contract or any part thereof to one service provider</t>
  </si>
  <si>
    <t xml:space="preserve">2. Rejects all bids </t>
  </si>
  <si>
    <t>Framework Contract, Non-Consultative Service</t>
  </si>
  <si>
    <t>3. Decline to consider any bids that do not conform to any aspect of the bidding</t>
  </si>
  <si>
    <t>4. Request further information from any service provider after theclosing date for clarity purpose</t>
  </si>
  <si>
    <t>5. Cancel the proposal or any part thereof at any time</t>
  </si>
  <si>
    <t>Bid Security and Performance Guarantee:</t>
  </si>
  <si>
    <t xml:space="preserve">1. Bid bid shall be accompanied by bid security of Nu.10000 (Ten Thousand) in the form of Cash Warrant, demand draft or unditional Bank Guarantee valid 3 months addressed to Dasho Dzongda, Zhemgang Dzongkhag, Zhemgang. Any bid not accompanied by bid sicurity shall be treated as non-responsive. </t>
  </si>
  <si>
    <t>2. The bid security of the successful bidders will retained as perfomance security deposit and will be refunded after the completion of the contract</t>
  </si>
  <si>
    <t>3. Bid Security of the unsuccessful biders shall be refunded after declaration of the evaluation results.</t>
  </si>
  <si>
    <t>Proposal Submission and Opening:</t>
  </si>
  <si>
    <t>1. A duly completed and signed priced quotation as per the Schedule of Items and the Price Quotation</t>
  </si>
  <si>
    <t>2. A valid Trade License;</t>
  </si>
  <si>
    <t>3. A valid Tax Clearance Certificate;</t>
  </si>
  <si>
    <t>The quotation submitted by the supplier shall comprise the following:</t>
  </si>
  <si>
    <t>5. Any other requirements specified in this document.</t>
  </si>
  <si>
    <t xml:space="preserve">4. The required bid Security, and </t>
  </si>
  <si>
    <t>The Procurement Officer</t>
  </si>
  <si>
    <t>Dzongkhag Administration, Zhemgang</t>
  </si>
  <si>
    <t xml:space="preserve">The proposal(s) will be opened in the presence of bidders or their representatives who choose to attend at the specified venue and time. </t>
  </si>
  <si>
    <t>1. All the bids received will be examined to determine the compliance with the bidding requirements and condition. Bids with the obvious deviation from the requirement or conditions will be disqualified from the evaluating process.</t>
  </si>
  <si>
    <t>3. Bid evaluation will be carried-out by Evaluation Committee nominated by Dzongkhag Tender Committee Chairperson</t>
  </si>
  <si>
    <t>4. The bidder(s) must quote all the items under this invitation and contract will be awarded to the firm offereing best services irrespective of the rates</t>
  </si>
  <si>
    <t>Evaluation Process and Award of the Contract</t>
  </si>
  <si>
    <t>Termination of Contract</t>
  </si>
  <si>
    <t>Disputes:</t>
  </si>
  <si>
    <t>In case of any disputes, it will be dealt as per the PRR 2019 and existing law of kingdom</t>
  </si>
  <si>
    <t>Bidders Information Form</t>
  </si>
  <si>
    <t>The bidder shall fill in this form in accordance with the instructions indicated below. No alterations to its format shall be permitted and no substitutions shall accepted</t>
  </si>
  <si>
    <t>Bidder's Legal Name:</t>
  </si>
  <si>
    <t>Specification of Activities:</t>
  </si>
  <si>
    <t>Date of Issue:</t>
  </si>
  <si>
    <t>Address of establishment:</t>
  </si>
  <si>
    <t>Name of Licencee:</t>
  </si>
  <si>
    <t>CID No.</t>
  </si>
  <si>
    <t>Nationality</t>
  </si>
  <si>
    <t>Approval No. &amp; Date:</t>
  </si>
  <si>
    <t>Permanent Address:</t>
  </si>
  <si>
    <t>Contact Number:</t>
  </si>
  <si>
    <t>Plate/Head</t>
  </si>
  <si>
    <t>Bidder's Authorised Representative Information</t>
  </si>
  <si>
    <t>Name:</t>
  </si>
  <si>
    <t>Address:</t>
  </si>
  <si>
    <t>Telephone:</t>
  </si>
  <si>
    <t>E-mail ID:</t>
  </si>
  <si>
    <t>Cup/Head</t>
  </si>
  <si>
    <t>Veg Fried Rice</t>
  </si>
  <si>
    <t>Non-Veg Fried Rice</t>
  </si>
  <si>
    <t>Vegetable Soup</t>
  </si>
  <si>
    <t>Beef Soup</t>
  </si>
  <si>
    <t>Chicken Soup</t>
  </si>
  <si>
    <t>Mushroom Soup</t>
  </si>
  <si>
    <t>Dal</t>
  </si>
  <si>
    <t>Sag Jaju</t>
  </si>
  <si>
    <t>Dhambur/Paacha Jaju</t>
  </si>
  <si>
    <t xml:space="preserve">An omelette </t>
  </si>
  <si>
    <t>Pouched Egg</t>
  </si>
  <si>
    <t>Soups</t>
  </si>
  <si>
    <t>The language of the Bid is English</t>
  </si>
  <si>
    <t>5. Evaluation will be done for a Lot (One Winner). If a Price Schedule shows items listed but not priced, their prices shall be assumed to be included in the prices of other item or free item(s)</t>
  </si>
  <si>
    <t>SINGLE LOT</t>
  </si>
  <si>
    <t>6. For the evaluation and comparison purposes, the Purchaser shall convert all the bid prices expressed into Ngultrum</t>
  </si>
  <si>
    <t>Unless Force Majeure, the successful bidder, after the award of contract fails to adhere by the obligations, terms and conditions, will be terminated and perfomance security will be forfeited accordingly.</t>
  </si>
  <si>
    <t xml:space="preserve">The Dzongkhag Administration of Zhemgang is requesting quotation for the purpose of securing a service agreement with potential catering service provider during any kind of event for the RGoB's Financial Year 2019-2020. </t>
  </si>
  <si>
    <t>Points for the Lowest</t>
  </si>
  <si>
    <t>1st</t>
  </si>
  <si>
    <t>2nd</t>
  </si>
  <si>
    <t>3rd</t>
  </si>
  <si>
    <t>Others</t>
  </si>
  <si>
    <t>Nos</t>
  </si>
  <si>
    <t>Bidders are required to quote for the all the items, otherwise, the price for the unquoted item will be considered as "0" Zero (free item)</t>
  </si>
  <si>
    <t>White Rice (Local)</t>
  </si>
  <si>
    <t>Red Rice (Local)</t>
  </si>
  <si>
    <t>Rice &amp; Kharang (Mixed)</t>
  </si>
  <si>
    <t>Points</t>
  </si>
  <si>
    <t>Scrambled Egg</t>
  </si>
  <si>
    <t>Nos.</t>
  </si>
  <si>
    <t xml:space="preserve"> Points</t>
  </si>
  <si>
    <t>Noodles and Breads</t>
  </si>
  <si>
    <t>Fried Cheese</t>
  </si>
  <si>
    <t>Head</t>
  </si>
  <si>
    <t>Water (small)</t>
  </si>
  <si>
    <t>Bottle</t>
  </si>
  <si>
    <t>Tossed Bread with Jam/Butter</t>
  </si>
  <si>
    <t>Veg Sandwich</t>
  </si>
  <si>
    <t>Sliced Bread</t>
  </si>
  <si>
    <t>Tea and Snacks (Biscuit &amp; Zaw</t>
  </si>
  <si>
    <t>Red Rice (local)</t>
  </si>
  <si>
    <t>Mixed vegetables (Min 3 Items)</t>
  </si>
  <si>
    <t>Tea and Snacks (Biscuit &amp; Zaw)</t>
  </si>
  <si>
    <t>Non-Veg Momo</t>
  </si>
  <si>
    <t>Pics</t>
  </si>
  <si>
    <t>Bowl</t>
  </si>
  <si>
    <t>Total</t>
  </si>
  <si>
    <t>Papard</t>
  </si>
  <si>
    <t>The bidders are reuired to read and understand the Procurement Rules and regulation 2009, Standard Bidding Documents of Goods (small &amp; large), and other relevant laws of Kingdom of Bhutan</t>
  </si>
  <si>
    <t>Principle Rules, Regulation &amp; Law</t>
  </si>
  <si>
    <t xml:space="preserve">The contract for catering shall be valid for one financial year and the cateers should provide services on the specified venue by Dzongkhag </t>
  </si>
  <si>
    <t>The deadline for the receipt of your quotation(s) by the Dzongkhag Administration at the indicated 24th June, 2019 before 12.00 and will be opened on the same date at 14.30 (2.30 PM) in the Dzongkhag Conference Hall</t>
  </si>
  <si>
    <t>Bids shall be deliverd by hand or courier or registered post. The Bidder shall seal the orginal of the bid and one number of copy in separate inner envolopes contained within one outer envolope. All envolopes shall be sealed with adhesive or other sealant to prevent reopening. The inner envolopes shall be signed across their seal by the authorised to sign the Bid on behalf of the bidder; and be marked "ORIGINAL" and "COPY",
The outer envelope shall be marked "Confidential", be addressed to the purchaser at the given address, provide warning not to open before the specific time and date.
In addition to the identification required, the inner envelopes shall indicate the name and address of the Bidder, to enable the Bid to be returned unopened in case it is declared late</t>
  </si>
  <si>
    <t>NATIONAL COMPETITIVE BIDDING</t>
  </si>
  <si>
    <t>Limited Tendering Method</t>
  </si>
  <si>
    <t>Total Points</t>
  </si>
  <si>
    <t xml:space="preserve">Special Tea </t>
  </si>
  <si>
    <t>Evaluation &amp; Qualification  Criteria</t>
  </si>
  <si>
    <t>Laymo Resturant</t>
  </si>
  <si>
    <t>Pema Hotel</t>
  </si>
  <si>
    <t>Karma Food and lodge</t>
  </si>
  <si>
    <t>Qoutes</t>
  </si>
  <si>
    <t>Minimum</t>
  </si>
  <si>
    <t>Entity</t>
  </si>
  <si>
    <t>Total Point</t>
  </si>
  <si>
    <t>Rank</t>
  </si>
  <si>
    <t>Percentage</t>
  </si>
  <si>
    <t>Postqualification Requirement</t>
  </si>
  <si>
    <t>If a contest that ends with an equal score shall further proceed for the post qualification requirement as stated below:</t>
  </si>
  <si>
    <t>Experience</t>
  </si>
  <si>
    <t>Experience: The bidder shall furnish documentary evidence to demostrate that it meets the following requirements</t>
  </si>
  <si>
    <t>10 Yrs above</t>
  </si>
  <si>
    <t>5 Yrs above</t>
  </si>
  <si>
    <t>2-5 Yrs</t>
  </si>
  <si>
    <t>1-2 Yrs</t>
  </si>
  <si>
    <t>No Experice</t>
  </si>
  <si>
    <t>Manpower</t>
  </si>
  <si>
    <t>8. Preference will be given to the entity/business established within municipal area of Zhemgang Dzongkhag Town Area.</t>
  </si>
  <si>
    <t>Bidder(s) are required to read and understand the PRR 2009, SBDs, and other Principle Law of the Kingdom of Bhutan</t>
  </si>
  <si>
    <t xml:space="preserve">It is RGoB policy to require that Purchasers, Bidders, Suppliers, Contractors and their Subcontractors observe the highest standards of ethics during the procurement and execution of contracts. In pursuance of this policy, the RGoB:
             (a) defines, for the purposes of this provision, the terms set forth below as follows:
                     </t>
  </si>
  <si>
    <t>Fraud and Corruption</t>
  </si>
  <si>
    <r>
      <t xml:space="preserve">All prices shall be quoted in Ngultrum. </t>
    </r>
    <r>
      <rPr>
        <b/>
        <sz val="12"/>
        <color theme="1"/>
        <rFont val="Times New Roman"/>
        <family val="1"/>
      </rPr>
      <t>The Quoted price shall be inclusive of all related costs including taxes, duties and other levies</t>
    </r>
  </si>
  <si>
    <r>
      <t xml:space="preserve">2. Bids evalution will be guided by </t>
    </r>
    <r>
      <rPr>
        <b/>
        <sz val="12"/>
        <color theme="1"/>
        <rFont val="Times New Roman"/>
        <family val="1"/>
      </rPr>
      <t xml:space="preserve">evaluation criteria </t>
    </r>
  </si>
  <si>
    <r>
      <t xml:space="preserve">7. However, a contest that ends with an equal score shall further proceed for the </t>
    </r>
    <r>
      <rPr>
        <b/>
        <sz val="12"/>
        <color theme="1"/>
        <rFont val="Times New Roman"/>
        <family val="1"/>
      </rPr>
      <t>post qualification</t>
    </r>
    <r>
      <rPr>
        <sz val="12"/>
        <color theme="1"/>
        <rFont val="Times New Roman"/>
        <family val="1"/>
      </rPr>
      <t xml:space="preserve"> requirement as stated in </t>
    </r>
    <r>
      <rPr>
        <b/>
        <sz val="12"/>
        <color theme="1"/>
        <rFont val="Times New Roman"/>
        <family val="1"/>
      </rPr>
      <t>Evaluation and Qualification Criteria</t>
    </r>
  </si>
  <si>
    <t xml:space="preserve">(i) “Corrupt practice” is the offering, giving, receiving or soliciting, directly or indirectly, of  anything of value to influence improperly the actions of another party;
                  </t>
  </si>
  <si>
    <t>(ii) “Fraudulent practice” is any intentional act or omission, including a misrepresentation, that knowingly or recklessly misleads, or attempts to mislead, a party to obtain a financial or other benefit or to avoid an obligation;</t>
  </si>
  <si>
    <t xml:space="preserve">iii) “Collusive practice” is an arrangement between two or more parties designed to achieve an improper purpose, including to influence improperly the actions of another party;
(iv) “Coercive practice"  is impairing or harming, or threatening to impair or harm, directly or indirectly, any party or the property of the party to influence improperly the actions of a party;
(v) “Obstructive practice” is
        (aa) deliberately destroying, falsifying, altering or concealing of evidence material to the investigation or making false statements to investigators in order materially to impede any investigation into allegations of a corrupt, fraudulent, coercive or collusive practice; and/or threatening, harassing or intimidating any party to prevent it from disclosing its knowledge of matters relevant to the investigation or from pursuing the investigation; or
         (bb) acts intended materially to impede the exercise of the inspection and audit rights of the Purchaser or any organization or person appointed by the Purchaser and/or any relevant RGoB agency provided for under ITB Sub-Clause 2.1 (d) below.
</t>
  </si>
  <si>
    <t xml:space="preserve">(b) will reject a proposal for award if it determines that the Bidder recommended for award has, directly or through an agent, engaged in corrupt, fraudulent, collusive, coercive or obstructive
practices in competing for the contract in question;
(c) will sanction a firm or individual, including declaring them ineligible, either indefinitely or for a stated period of time, to be awarded an RGoB-financed contract if it at any time determines
that they have, directly or through an agent, engaged in corrupt, fraudulent, collusive, coercive or obstructive practices in competing for, or in executing, an RGoB-financed contract;
(d) will have the right to require that a provision be included in Bidding Documents and in contracts financed by the RGoB, requiring Bidders, Suppliers, Contractors and their  Subcontractors to permit the Purchaser, any organization or person appointed by the Purchaser and/or any relevant RGoB agency to inspect their accounts and records and other documents relating to their Bid submission and contract performance and to have them audited by auditors appointed by the Purchaser;
</t>
  </si>
  <si>
    <t>(e) will report any case of corrupt, fraudulent, collusive, coercive or obstructive practice to the relevant RGoB agencies, including but not limited to the Anti-corruption Commission (ACC) of Bhutan, for necessary action in accordance with the statutes and provisions of the relevant agency.</t>
  </si>
  <si>
    <t>optional</t>
  </si>
  <si>
    <t>Prequalification Criteria</t>
  </si>
  <si>
    <t>1. Submision Date;</t>
  </si>
  <si>
    <t>2. Bid Security</t>
  </si>
  <si>
    <t>3. Duly filled required forms</t>
  </si>
  <si>
    <t>Availability of relevant Skilled manpower: The bidder shall furnish documentary evidence to demostrate that it meets the following requirements:</t>
  </si>
  <si>
    <t>Bid Opening Time: 25/06/2019. (2.30 PM) Conference Hall</t>
  </si>
  <si>
    <t>Bid Submission Date: 25/06/2019. (12.00 PM)</t>
  </si>
  <si>
    <t>Water (Large)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</si>
</sst>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17" x14ac:knownFonts="1">
    <font>
      <sz val="11"/>
      <color theme="1"/>
      <name val="Calibri"/>
      <family val="2"/>
      <scheme val="minor"/>
    </font>
    <font>
      <b/>
      <sz val="12"/>
      <color theme="1"/>
      <name val="Times New Roman"/>
      <family val="1"/>
    </font>
    <font>
      <sz val="12"/>
      <color theme="1"/>
      <name val="Times New Roman"/>
      <family val="1"/>
    </font>
    <font>
      <b/>
      <i/>
      <sz val="12"/>
      <color theme="1"/>
      <name val="Times New Roman"/>
      <family val="1"/>
    </font>
    <font>
      <b/>
      <sz val="12"/>
      <color rgb="FF000000"/>
      <name val="Times New Roman"/>
      <family val="1"/>
    </font>
    <font>
      <sz val="11"/>
      <color theme="1"/>
      <name val="Times New Roman"/>
      <family val="1"/>
    </font>
    <font>
      <b/>
      <sz val="11"/>
      <color theme="1"/>
      <name val="Times New Roman"/>
      <family val="1"/>
    </font>
    <font>
      <b/>
      <sz val="14"/>
      <color theme="1"/>
      <name val="Times New Roman"/>
      <family val="1"/>
    </font>
    <font>
      <sz val="10"/>
      <color theme="1"/>
      <name val="Times New Roman"/>
      <family val="1"/>
    </font>
    <font>
      <b/>
      <sz val="16"/>
      <color theme="1"/>
      <name val="Times New Roman"/>
      <family val="1"/>
    </font>
    <font>
      <sz val="11"/>
      <color theme="1"/>
      <name val="Calibri"/>
      <family val="2"/>
      <scheme val="minor"/>
    </font>
    <font>
      <sz val="12"/>
      <color rgb="FF000000"/>
      <name val="Times New Roman"/>
      <family val="1"/>
    </font>
    <font>
      <b/>
      <sz val="12"/>
      <color rgb="FFFF0000"/>
      <name val="Times New Roman"/>
      <family val="1"/>
    </font>
    <font>
      <b/>
      <sz val="18"/>
      <color theme="1"/>
      <name val="Times New Roman"/>
      <family val="1"/>
    </font>
    <font>
      <b/>
      <sz val="16"/>
      <color rgb="FF00B0F0"/>
      <name val="Times New Roman"/>
      <family val="1"/>
    </font>
    <font>
      <sz val="16"/>
      <color rgb="FF00B0F0"/>
      <name val="Times New Roman"/>
      <family val="1"/>
    </font>
    <font>
      <sz val="12"/>
      <color theme="1"/>
      <name val="Calibri"/>
      <family val="2"/>
      <scheme val="minor"/>
    </font>
  </fonts>
  <fills count="8">
    <fill>
      <patternFill patternType="none"/>
    </fill>
    <fill>
      <patternFill patternType="gray125"/>
    </fill>
    <fill>
      <patternFill patternType="solid">
        <fgColor theme="9" tint="-0.249977111117893"/>
        <bgColor indexed="64"/>
      </patternFill>
    </fill>
    <fill>
      <patternFill patternType="solid">
        <fgColor theme="8" tint="-0.249977111117893"/>
        <bgColor indexed="64"/>
      </patternFill>
    </fill>
    <fill>
      <patternFill patternType="solid">
        <fgColor rgb="FFFF0000"/>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399975585192419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78">
    <xf numFmtId="0" fontId="0" fillId="0" borderId="0" xfId="0"/>
    <xf numFmtId="0" fontId="1" fillId="0" borderId="0" xfId="0" applyFont="1"/>
    <xf numFmtId="0" fontId="2" fillId="0" borderId="0" xfId="0" applyFont="1"/>
    <xf numFmtId="0" fontId="1" fillId="0" borderId="0" xfId="0" applyFont="1" applyAlignment="1">
      <alignment horizontal="left"/>
    </xf>
    <xf numFmtId="0" fontId="2" fillId="0" borderId="1" xfId="0" applyFont="1" applyBorder="1"/>
    <xf numFmtId="0" fontId="1" fillId="0" borderId="1" xfId="0" applyFont="1" applyBorder="1"/>
    <xf numFmtId="0" fontId="3" fillId="0" borderId="1" xfId="0" applyFont="1" applyBorder="1"/>
    <xf numFmtId="0" fontId="7" fillId="0" borderId="0" xfId="0" applyFont="1"/>
    <xf numFmtId="0" fontId="2" fillId="0" borderId="0" xfId="0" applyFont="1" applyBorder="1"/>
    <xf numFmtId="0" fontId="7" fillId="0" borderId="0" xfId="0" applyFont="1" applyAlignment="1">
      <alignment horizontal="center"/>
    </xf>
    <xf numFmtId="0" fontId="2" fillId="0" borderId="0" xfId="0" applyFont="1" applyAlignment="1">
      <alignment horizontal="left" vertical="top" wrapText="1"/>
    </xf>
    <xf numFmtId="0" fontId="4" fillId="0" borderId="1" xfId="0" applyFont="1" applyBorder="1" applyAlignment="1">
      <alignment vertical="center" wrapText="1"/>
    </xf>
    <xf numFmtId="0" fontId="11" fillId="0" borderId="1" xfId="0" applyFont="1" applyBorder="1" applyAlignment="1">
      <alignment vertical="center" wrapText="1"/>
    </xf>
    <xf numFmtId="0" fontId="1" fillId="0" borderId="2" xfId="0" applyFont="1" applyBorder="1" applyAlignment="1">
      <alignment horizontal="left" vertical="center"/>
    </xf>
    <xf numFmtId="0" fontId="1" fillId="0" borderId="4" xfId="0" applyFont="1" applyBorder="1" applyAlignment="1">
      <alignment horizontal="left" vertical="center"/>
    </xf>
    <xf numFmtId="0" fontId="2" fillId="0" borderId="4" xfId="0" applyFont="1" applyBorder="1"/>
    <xf numFmtId="1" fontId="2" fillId="0" borderId="1" xfId="1" applyNumberFormat="1" applyFont="1" applyBorder="1"/>
    <xf numFmtId="0" fontId="5" fillId="0" borderId="0" xfId="0" applyFont="1"/>
    <xf numFmtId="0" fontId="5" fillId="0" borderId="0" xfId="0" applyFont="1" applyAlignment="1">
      <alignment horizontal="center"/>
    </xf>
    <xf numFmtId="0" fontId="6" fillId="0" borderId="0" xfId="0" applyFont="1" applyAlignment="1">
      <alignment horizontal="center" vertical="center"/>
    </xf>
    <xf numFmtId="0" fontId="9" fillId="0" borderId="0" xfId="0" applyFont="1" applyBorder="1" applyAlignment="1">
      <alignment horizontal="center"/>
    </xf>
    <xf numFmtId="0" fontId="6" fillId="0" borderId="0" xfId="0" applyFont="1" applyAlignment="1">
      <alignment horizontal="center"/>
    </xf>
    <xf numFmtId="0" fontId="9" fillId="0" borderId="1" xfId="0" applyFont="1" applyBorder="1"/>
    <xf numFmtId="0" fontId="1" fillId="4" borderId="0" xfId="0" applyFont="1" applyFill="1"/>
    <xf numFmtId="0" fontId="1" fillId="2" borderId="1" xfId="0" applyFont="1" applyFill="1" applyBorder="1"/>
    <xf numFmtId="0" fontId="2" fillId="2" borderId="1" xfId="0" applyFont="1" applyFill="1" applyBorder="1"/>
    <xf numFmtId="0" fontId="2" fillId="6" borderId="1" xfId="0" applyFont="1" applyFill="1" applyBorder="1"/>
    <xf numFmtId="0" fontId="2" fillId="5" borderId="1" xfId="0" applyFont="1" applyFill="1" applyBorder="1"/>
    <xf numFmtId="0" fontId="1" fillId="5" borderId="0" xfId="0" applyFont="1" applyFill="1"/>
    <xf numFmtId="0" fontId="2" fillId="5" borderId="0" xfId="0" applyFont="1" applyFill="1"/>
    <xf numFmtId="0" fontId="7" fillId="4" borderId="1" xfId="0" applyFont="1" applyFill="1" applyBorder="1"/>
    <xf numFmtId="9" fontId="7" fillId="4" borderId="1" xfId="2" applyFont="1" applyFill="1" applyBorder="1"/>
    <xf numFmtId="0" fontId="9" fillId="7" borderId="1" xfId="0" applyFont="1" applyFill="1" applyBorder="1"/>
    <xf numFmtId="0" fontId="14" fillId="0" borderId="0" xfId="0" applyFont="1"/>
    <xf numFmtId="0" fontId="15" fillId="0" borderId="0" xfId="0" applyFont="1"/>
    <xf numFmtId="0" fontId="3" fillId="0" borderId="0" xfId="0" applyFont="1"/>
    <xf numFmtId="0" fontId="2" fillId="0" borderId="0" xfId="0" applyFont="1" applyAlignment="1">
      <alignment horizontal="left" vertical="top"/>
    </xf>
    <xf numFmtId="0" fontId="1" fillId="0" borderId="0" xfId="0" applyFont="1" applyAlignment="1">
      <alignment horizontal="left" vertical="top"/>
    </xf>
    <xf numFmtId="0" fontId="2" fillId="0" borderId="0" xfId="0" applyFont="1" applyAlignment="1">
      <alignment vertical="top" wrapText="1"/>
    </xf>
    <xf numFmtId="0" fontId="2" fillId="0" borderId="0" xfId="0" applyFont="1" applyAlignment="1">
      <alignment horizontal="center" vertical="top"/>
    </xf>
    <xf numFmtId="0" fontId="2" fillId="0" borderId="0" xfId="0" applyFont="1" applyAlignment="1">
      <alignment vertical="top"/>
    </xf>
    <xf numFmtId="0" fontId="1" fillId="0" borderId="0" xfId="0" applyFont="1" applyAlignment="1">
      <alignment horizontal="left" vertical="center"/>
    </xf>
    <xf numFmtId="0" fontId="16" fillId="0" borderId="0" xfId="0" applyFont="1"/>
    <xf numFmtId="0" fontId="1" fillId="0" borderId="1" xfId="0" applyFont="1" applyBorder="1" applyAlignment="1">
      <alignment horizontal="left" vertical="center"/>
    </xf>
    <xf numFmtId="0" fontId="2" fillId="0" borderId="0" xfId="0" applyFont="1" applyBorder="1" applyAlignment="1">
      <alignment horizontal="left" vertical="center"/>
    </xf>
    <xf numFmtId="0" fontId="1" fillId="0" borderId="0" xfId="0" applyFont="1" applyBorder="1" applyAlignment="1">
      <alignment horizontal="left" vertical="center"/>
    </xf>
    <xf numFmtId="0" fontId="2" fillId="0" borderId="1" xfId="0" applyNumberFormat="1" applyFont="1" applyBorder="1"/>
    <xf numFmtId="0" fontId="9" fillId="0" borderId="0" xfId="0" applyFont="1"/>
    <xf numFmtId="0" fontId="8"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9" fillId="0" borderId="1" xfId="0" applyFont="1" applyBorder="1" applyAlignment="1">
      <alignment horizontal="center"/>
    </xf>
    <xf numFmtId="0" fontId="6" fillId="0" borderId="0" xfId="0" applyFont="1" applyAlignment="1">
      <alignment horizontal="center" vertical="center"/>
    </xf>
    <xf numFmtId="0" fontId="5" fillId="0" borderId="1" xfId="0" applyFont="1" applyBorder="1" applyAlignment="1">
      <alignment horizontal="center"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0" xfId="0" applyFont="1" applyAlignment="1">
      <alignment vertical="top" wrapText="1"/>
    </xf>
    <xf numFmtId="0" fontId="2" fillId="0" borderId="0" xfId="0" applyFont="1" applyAlignment="1">
      <alignment vertical="top"/>
    </xf>
    <xf numFmtId="0" fontId="1" fillId="0" borderId="0" xfId="0" applyFont="1" applyAlignment="1">
      <alignment horizontal="left" vertical="center"/>
    </xf>
    <xf numFmtId="0" fontId="2" fillId="0" borderId="1" xfId="0" applyFont="1" applyBorder="1" applyAlignment="1">
      <alignment horizontal="left" vertical="center"/>
    </xf>
    <xf numFmtId="0" fontId="1" fillId="0" borderId="1" xfId="0" applyFont="1" applyBorder="1" applyAlignment="1">
      <alignment horizontal="left"/>
    </xf>
    <xf numFmtId="0" fontId="1"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9" fillId="2" borderId="0" xfId="0" applyFont="1" applyFill="1" applyAlignment="1">
      <alignment horizontal="center"/>
    </xf>
    <xf numFmtId="0" fontId="1" fillId="3" borderId="0" xfId="0" applyFont="1" applyFill="1" applyAlignment="1">
      <alignment horizontal="center" vertical="center" wrapText="1"/>
    </xf>
    <xf numFmtId="0" fontId="2" fillId="0" borderId="1" xfId="0" applyFont="1" applyBorder="1" applyAlignment="1">
      <alignment horizont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2" fillId="0" borderId="0" xfId="0" applyFont="1" applyAlignment="1">
      <alignment horizontal="center" wrapText="1"/>
    </xf>
    <xf numFmtId="0" fontId="1" fillId="0" borderId="1" xfId="0" applyFont="1" applyBorder="1" applyAlignment="1">
      <alignment horizontal="center"/>
    </xf>
    <xf numFmtId="0" fontId="13" fillId="0" borderId="0" xfId="0" applyFont="1" applyAlignment="1">
      <alignment horizontal="center"/>
    </xf>
    <xf numFmtId="0" fontId="1" fillId="0" borderId="0" xfId="0" applyFont="1" applyAlignment="1">
      <alignment horizontal="center"/>
    </xf>
    <xf numFmtId="0" fontId="1" fillId="0" borderId="5" xfId="0" applyFont="1" applyBorder="1" applyAlignment="1">
      <alignment horizontal="center"/>
    </xf>
    <xf numFmtId="0" fontId="1" fillId="0" borderId="0" xfId="0" applyFont="1" applyBorder="1" applyAlignment="1">
      <alignment horizontal="center"/>
    </xf>
    <xf numFmtId="0" fontId="12" fillId="0" borderId="0" xfId="0" applyFont="1" applyAlignment="1">
      <alignment horizontal="center"/>
    </xf>
  </cellXfs>
  <cellStyles count="3">
    <cellStyle name="Comma" xfId="1" builtinId="3"/>
    <cellStyle name="Normal" xfId="0" builtinId="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20156</xdr:rowOff>
    </xdr:from>
    <xdr:to>
      <xdr:col>8</xdr:col>
      <xdr:colOff>591084</xdr:colOff>
      <xdr:row>4</xdr:row>
      <xdr:rowOff>170915</xdr:rowOff>
    </xdr:to>
    <xdr:pic>
      <xdr:nvPicPr>
        <xdr:cNvPr id="2" name="Picture 1"/>
        <xdr:cNvPicPr>
          <a:picLocks noChangeAspect="1"/>
        </xdr:cNvPicPr>
      </xdr:nvPicPr>
      <xdr:blipFill rotWithShape="1">
        <a:blip xmlns:r="http://schemas.openxmlformats.org/officeDocument/2006/relationships" r:embed="rId1"/>
        <a:srcRect l="7502" t="16600" r="8440" b="63538"/>
        <a:stretch/>
      </xdr:blipFill>
      <xdr:spPr>
        <a:xfrm>
          <a:off x="0" y="20156"/>
          <a:ext cx="5490673" cy="8629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53155</xdr:rowOff>
    </xdr:from>
    <xdr:ext cx="12625380" cy="1469954"/>
    <xdr:sp macro="" textlink="">
      <xdr:nvSpPr>
        <xdr:cNvPr id="6" name="Rectangle 5"/>
        <xdr:cNvSpPr/>
      </xdr:nvSpPr>
      <xdr:spPr>
        <a:xfrm>
          <a:off x="0" y="1333315"/>
          <a:ext cx="12625380" cy="1469954"/>
        </a:xfrm>
        <a:prstGeom prst="rect">
          <a:avLst/>
        </a:prstGeom>
        <a:noFill/>
      </xdr:spPr>
      <xdr:txBody>
        <a:bodyPr wrap="square" lIns="91440" tIns="45720" rIns="91440" bIns="45720">
          <a:spAutoFit/>
        </a:bodyPr>
        <a:lstStyle/>
        <a:p>
          <a:pPr algn="ctr"/>
          <a:r>
            <a:rPr lang="en-US" sz="8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SAMPLE SAMPLE</a:t>
          </a:r>
          <a:r>
            <a:rPr lang="en-US" sz="88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SAMPLE</a:t>
          </a:r>
          <a:endParaRPr lang="en-US" sz="8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358140</xdr:colOff>
      <xdr:row>46</xdr:row>
      <xdr:rowOff>144780</xdr:rowOff>
    </xdr:to>
    <xdr:pic>
      <xdr:nvPicPr>
        <xdr:cNvPr id="2" name="Picture 1"/>
        <xdr:cNvPicPr>
          <a:picLocks noChangeAspect="1"/>
        </xdr:cNvPicPr>
      </xdr:nvPicPr>
      <xdr:blipFill rotWithShape="1">
        <a:blip xmlns:r="http://schemas.openxmlformats.org/officeDocument/2006/relationships" r:embed="rId1"/>
        <a:srcRect l="34421" t="8816" r="33617" b="7989"/>
        <a:stretch/>
      </xdr:blipFill>
      <xdr:spPr>
        <a:xfrm>
          <a:off x="0" y="0"/>
          <a:ext cx="5844540" cy="85572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48"/>
  <sheetViews>
    <sheetView view="pageLayout" topLeftCell="A17" zoomScaleNormal="100" zoomScaleSheetLayoutView="130" workbookViewId="0">
      <selection activeCell="F26" sqref="F26"/>
    </sheetView>
  </sheetViews>
  <sheetFormatPr defaultRowHeight="13.8" x14ac:dyDescent="0.25"/>
  <cols>
    <col min="1" max="16384" width="8.88671875" style="17"/>
  </cols>
  <sheetData>
    <row r="7" spans="1:9" ht="17.399999999999999" x14ac:dyDescent="0.3">
      <c r="B7" s="49" t="s">
        <v>44</v>
      </c>
      <c r="C7" s="49"/>
      <c r="D7" s="49"/>
      <c r="E7" s="49"/>
      <c r="F7" s="49"/>
      <c r="G7" s="49"/>
      <c r="H7" s="49"/>
    </row>
    <row r="9" spans="1:9" x14ac:dyDescent="0.25">
      <c r="B9" s="50" t="s">
        <v>45</v>
      </c>
      <c r="C9" s="50"/>
      <c r="D9" s="50"/>
      <c r="E9" s="50"/>
      <c r="F9" s="50"/>
      <c r="G9" s="50"/>
      <c r="H9" s="50"/>
    </row>
    <row r="10" spans="1:9" x14ac:dyDescent="0.25">
      <c r="B10" s="21"/>
      <c r="C10" s="21"/>
      <c r="D10" s="21"/>
      <c r="E10" s="21"/>
      <c r="F10" s="21"/>
      <c r="G10" s="21"/>
      <c r="H10" s="21"/>
    </row>
    <row r="11" spans="1:9" ht="17.399999999999999" x14ac:dyDescent="0.3">
      <c r="A11" s="49" t="s">
        <v>81</v>
      </c>
      <c r="B11" s="49"/>
      <c r="C11" s="49"/>
      <c r="D11" s="49"/>
      <c r="E11" s="49"/>
      <c r="F11" s="49"/>
      <c r="G11" s="49"/>
      <c r="H11" s="49"/>
      <c r="I11" s="49"/>
    </row>
    <row r="12" spans="1:9" ht="11.4" customHeight="1" x14ac:dyDescent="0.3">
      <c r="A12" s="9"/>
      <c r="B12" s="9"/>
      <c r="C12" s="9"/>
      <c r="D12" s="9"/>
      <c r="E12" s="9"/>
      <c r="F12" s="9"/>
      <c r="G12" s="9"/>
      <c r="H12" s="9"/>
      <c r="I12" s="9"/>
    </row>
    <row r="13" spans="1:9" x14ac:dyDescent="0.25">
      <c r="A13" s="52" t="s">
        <v>179</v>
      </c>
      <c r="B13" s="52"/>
      <c r="C13" s="52"/>
      <c r="D13" s="52"/>
      <c r="E13" s="52"/>
      <c r="F13" s="52"/>
      <c r="G13" s="52"/>
      <c r="H13" s="52"/>
      <c r="I13" s="52"/>
    </row>
    <row r="14" spans="1:9" x14ac:dyDescent="0.25">
      <c r="A14" s="19"/>
      <c r="B14" s="19"/>
      <c r="C14" s="19"/>
      <c r="D14" s="19"/>
      <c r="E14" s="19"/>
      <c r="F14" s="19"/>
      <c r="G14" s="19"/>
      <c r="H14" s="19"/>
      <c r="I14" s="19"/>
    </row>
    <row r="15" spans="1:9" x14ac:dyDescent="0.25">
      <c r="A15" s="50" t="s">
        <v>180</v>
      </c>
      <c r="B15" s="50"/>
      <c r="C15" s="50"/>
      <c r="D15" s="50"/>
      <c r="E15" s="50"/>
      <c r="F15" s="50"/>
      <c r="G15" s="50"/>
      <c r="H15" s="50"/>
      <c r="I15" s="50"/>
    </row>
    <row r="16" spans="1:9" x14ac:dyDescent="0.25">
      <c r="A16" s="21"/>
      <c r="B16" s="21"/>
      <c r="C16" s="21"/>
      <c r="D16" s="21"/>
      <c r="E16" s="21"/>
      <c r="F16" s="21"/>
      <c r="G16" s="21"/>
      <c r="H16" s="21"/>
      <c r="I16" s="21"/>
    </row>
    <row r="17" spans="1:9" x14ac:dyDescent="0.25">
      <c r="A17" s="21"/>
      <c r="B17" s="21"/>
      <c r="C17" s="21"/>
      <c r="D17" s="21"/>
      <c r="E17" s="21"/>
      <c r="F17" s="21"/>
      <c r="G17" s="21"/>
      <c r="H17" s="21"/>
      <c r="I17" s="21"/>
    </row>
    <row r="18" spans="1:9" x14ac:dyDescent="0.25">
      <c r="C18" s="18"/>
      <c r="D18" s="18"/>
      <c r="E18" s="18"/>
      <c r="F18" s="18"/>
      <c r="G18" s="18"/>
    </row>
    <row r="19" spans="1:9" ht="20.399999999999999" x14ac:dyDescent="0.35">
      <c r="A19" s="51" t="s">
        <v>139</v>
      </c>
      <c r="B19" s="51"/>
      <c r="C19" s="51"/>
      <c r="D19" s="51"/>
      <c r="E19" s="51"/>
      <c r="F19" s="51"/>
      <c r="G19" s="51"/>
      <c r="H19" s="51"/>
      <c r="I19" s="51"/>
    </row>
    <row r="20" spans="1:9" ht="20.399999999999999" x14ac:dyDescent="0.35">
      <c r="A20" s="20"/>
      <c r="B20" s="20"/>
      <c r="C20" s="20"/>
      <c r="D20" s="20"/>
      <c r="E20" s="20"/>
      <c r="F20" s="20"/>
      <c r="G20" s="20"/>
      <c r="H20" s="20"/>
      <c r="I20" s="20"/>
    </row>
    <row r="21" spans="1:9" ht="20.399999999999999" x14ac:dyDescent="0.35">
      <c r="A21" s="20"/>
      <c r="B21" s="20"/>
      <c r="C21" s="20"/>
      <c r="D21" s="20"/>
      <c r="E21" s="20"/>
      <c r="F21" s="20"/>
      <c r="G21" s="20"/>
      <c r="H21" s="20"/>
      <c r="I21" s="20"/>
    </row>
    <row r="23" spans="1:9" ht="14.4" customHeight="1" x14ac:dyDescent="0.3">
      <c r="A23" s="49" t="s">
        <v>222</v>
      </c>
      <c r="B23" s="49"/>
      <c r="C23" s="49"/>
      <c r="D23" s="49"/>
      <c r="E23" s="49"/>
      <c r="F23" s="49"/>
      <c r="G23" s="49"/>
      <c r="H23" s="49"/>
      <c r="I23" s="49"/>
    </row>
    <row r="24" spans="1:9" ht="14.4" customHeight="1" x14ac:dyDescent="0.3">
      <c r="A24" s="9"/>
      <c r="B24" s="9"/>
      <c r="C24" s="9"/>
      <c r="D24" s="9"/>
      <c r="E24" s="9"/>
      <c r="F24" s="9"/>
      <c r="G24" s="9"/>
      <c r="H24" s="9"/>
      <c r="I24" s="9"/>
    </row>
    <row r="25" spans="1:9" ht="14.4" customHeight="1" x14ac:dyDescent="0.3">
      <c r="A25" s="49" t="s">
        <v>221</v>
      </c>
      <c r="B25" s="49"/>
      <c r="C25" s="49"/>
      <c r="D25" s="49"/>
      <c r="E25" s="49"/>
      <c r="F25" s="49"/>
      <c r="G25" s="49"/>
      <c r="H25" s="49"/>
      <c r="I25" s="49"/>
    </row>
    <row r="26" spans="1:9" ht="17.399999999999999" x14ac:dyDescent="0.3">
      <c r="B26" s="7"/>
    </row>
    <row r="27" spans="1:9" ht="17.399999999999999" x14ac:dyDescent="0.3">
      <c r="B27" s="7"/>
    </row>
    <row r="28" spans="1:9" ht="17.399999999999999" x14ac:dyDescent="0.3">
      <c r="B28" s="7"/>
    </row>
    <row r="32" spans="1:9" ht="13.8" customHeight="1" x14ac:dyDescent="0.25">
      <c r="A32" s="53" t="s">
        <v>204</v>
      </c>
      <c r="B32" s="53"/>
      <c r="C32" s="53"/>
      <c r="D32" s="53"/>
      <c r="E32" s="53"/>
      <c r="F32" s="53"/>
      <c r="G32" s="53"/>
      <c r="H32" s="53"/>
      <c r="I32" s="53"/>
    </row>
    <row r="33" spans="1:9" x14ac:dyDescent="0.25">
      <c r="A33" s="53"/>
      <c r="B33" s="53"/>
      <c r="C33" s="53"/>
      <c r="D33" s="53"/>
      <c r="E33" s="53"/>
      <c r="F33" s="53"/>
      <c r="G33" s="53"/>
      <c r="H33" s="53"/>
      <c r="I33" s="53"/>
    </row>
    <row r="43" spans="1:9" x14ac:dyDescent="0.25">
      <c r="A43" s="50" t="s">
        <v>46</v>
      </c>
      <c r="B43" s="50"/>
      <c r="C43" s="50"/>
      <c r="D43" s="50"/>
      <c r="E43" s="50"/>
      <c r="F43" s="50"/>
      <c r="G43" s="50"/>
      <c r="H43" s="50"/>
      <c r="I43" s="50"/>
    </row>
    <row r="44" spans="1:9" x14ac:dyDescent="0.25">
      <c r="A44" s="48" t="s">
        <v>47</v>
      </c>
      <c r="B44" s="48"/>
      <c r="C44" s="48"/>
      <c r="D44" s="48"/>
      <c r="E44" s="48"/>
      <c r="F44" s="48"/>
      <c r="G44" s="48"/>
      <c r="H44" s="48"/>
      <c r="I44" s="48"/>
    </row>
    <row r="45" spans="1:9" x14ac:dyDescent="0.25">
      <c r="A45" s="48" t="s">
        <v>48</v>
      </c>
      <c r="B45" s="48"/>
      <c r="C45" s="48"/>
      <c r="D45" s="48"/>
      <c r="E45" s="48"/>
      <c r="F45" s="48"/>
      <c r="G45" s="48"/>
      <c r="H45" s="48"/>
      <c r="I45" s="48"/>
    </row>
    <row r="46" spans="1:9" x14ac:dyDescent="0.25">
      <c r="A46" s="48" t="s">
        <v>49</v>
      </c>
      <c r="B46" s="48"/>
      <c r="C46" s="48"/>
      <c r="D46" s="48"/>
      <c r="E46" s="48"/>
      <c r="F46" s="48"/>
      <c r="G46" s="48"/>
      <c r="H46" s="48"/>
      <c r="I46" s="48"/>
    </row>
    <row r="47" spans="1:9" x14ac:dyDescent="0.25">
      <c r="A47" s="48" t="s">
        <v>50</v>
      </c>
      <c r="B47" s="48"/>
      <c r="C47" s="48"/>
      <c r="D47" s="48"/>
      <c r="E47" s="48"/>
      <c r="F47" s="48"/>
      <c r="G47" s="48"/>
      <c r="H47" s="48"/>
    </row>
    <row r="48" spans="1:9" x14ac:dyDescent="0.25">
      <c r="A48" s="48" t="s">
        <v>51</v>
      </c>
      <c r="B48" s="48"/>
      <c r="C48" s="48"/>
      <c r="D48" s="48"/>
      <c r="E48" s="48"/>
      <c r="F48" s="48"/>
      <c r="G48" s="48"/>
      <c r="H48" s="48"/>
      <c r="I48" s="48"/>
    </row>
  </sheetData>
  <sheetProtection algorithmName="SHA-512" hashValue="YvJ2zMwgYZ82d1rrlcIR2Ken72uWSHWY4JV8sMoZ8X4OSa+GNFfMhX8iAHt1TcaY3crkvtdVg77LRRDb6Xealg==" saltValue="H61CkOrhbqh39zD8XU375Q==" spinCount="100000" sheet="1" objects="1" scenarios="1"/>
  <mergeCells count="15">
    <mergeCell ref="A47:H47"/>
    <mergeCell ref="A48:I48"/>
    <mergeCell ref="B7:H7"/>
    <mergeCell ref="B9:H9"/>
    <mergeCell ref="A43:I43"/>
    <mergeCell ref="A44:I44"/>
    <mergeCell ref="A45:I45"/>
    <mergeCell ref="A46:I46"/>
    <mergeCell ref="A11:I11"/>
    <mergeCell ref="A19:I19"/>
    <mergeCell ref="A13:I13"/>
    <mergeCell ref="A15:I15"/>
    <mergeCell ref="A32:I33"/>
    <mergeCell ref="A23:I23"/>
    <mergeCell ref="A25:I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83"/>
  <sheetViews>
    <sheetView view="pageBreakPreview" topLeftCell="A46" zoomScale="85" zoomScaleNormal="100" zoomScaleSheetLayoutView="85" workbookViewId="0">
      <selection activeCell="E59" sqref="E59"/>
    </sheetView>
  </sheetViews>
  <sheetFormatPr defaultRowHeight="15.6" x14ac:dyDescent="0.3"/>
  <cols>
    <col min="1" max="1" width="2" style="36" bestFit="1" customWidth="1"/>
    <col min="2" max="2" width="7.77734375" style="36" customWidth="1"/>
    <col min="3" max="9" width="8.88671875" style="36"/>
    <col min="10" max="10" width="17" style="36" customWidth="1"/>
    <col min="11" max="11" width="6.21875" style="36" customWidth="1"/>
    <col min="12" max="16384" width="8.88671875" style="36"/>
  </cols>
  <sheetData>
    <row r="2" spans="1:21" x14ac:dyDescent="0.3">
      <c r="A2" s="36">
        <v>1</v>
      </c>
      <c r="B2" s="37" t="s">
        <v>52</v>
      </c>
    </row>
    <row r="3" spans="1:21" ht="51.6" customHeight="1" x14ac:dyDescent="0.3">
      <c r="B3" s="54" t="s">
        <v>142</v>
      </c>
      <c r="C3" s="54"/>
      <c r="D3" s="54"/>
      <c r="E3" s="54"/>
      <c r="F3" s="54"/>
      <c r="G3" s="54"/>
      <c r="H3" s="54"/>
      <c r="I3" s="54"/>
      <c r="J3" s="54"/>
      <c r="U3" s="38"/>
    </row>
    <row r="4" spans="1:21" ht="24.6" customHeight="1" x14ac:dyDescent="0.3">
      <c r="A4" s="37">
        <v>2</v>
      </c>
      <c r="B4" s="37" t="s">
        <v>53</v>
      </c>
    </row>
    <row r="5" spans="1:21" ht="33" customHeight="1" x14ac:dyDescent="0.3">
      <c r="B5" s="54" t="s">
        <v>54</v>
      </c>
      <c r="C5" s="54"/>
      <c r="D5" s="54"/>
      <c r="E5" s="54"/>
      <c r="F5" s="54"/>
      <c r="G5" s="54"/>
      <c r="H5" s="54"/>
      <c r="I5" s="54"/>
      <c r="J5" s="54"/>
    </row>
    <row r="6" spans="1:21" ht="48.6" customHeight="1" x14ac:dyDescent="0.3">
      <c r="B6" s="39">
        <v>1</v>
      </c>
      <c r="C6" s="54" t="s">
        <v>55</v>
      </c>
      <c r="D6" s="54"/>
      <c r="E6" s="54"/>
      <c r="F6" s="54"/>
      <c r="G6" s="54"/>
      <c r="H6" s="54"/>
      <c r="I6" s="54"/>
      <c r="J6" s="54"/>
      <c r="K6" s="10"/>
    </row>
    <row r="7" spans="1:21" ht="48.6" customHeight="1" x14ac:dyDescent="0.3">
      <c r="B7" s="39">
        <v>2</v>
      </c>
      <c r="C7" s="54" t="s">
        <v>56</v>
      </c>
      <c r="D7" s="54"/>
      <c r="E7" s="54"/>
      <c r="F7" s="54"/>
      <c r="G7" s="54"/>
      <c r="H7" s="54"/>
      <c r="I7" s="54"/>
      <c r="J7" s="54"/>
      <c r="K7" s="10"/>
    </row>
    <row r="8" spans="1:21" ht="33" customHeight="1" x14ac:dyDescent="0.3">
      <c r="B8" s="39">
        <v>3</v>
      </c>
      <c r="C8" s="54" t="s">
        <v>57</v>
      </c>
      <c r="D8" s="54"/>
      <c r="E8" s="54"/>
      <c r="F8" s="54"/>
      <c r="G8" s="54"/>
      <c r="H8" s="54"/>
      <c r="I8" s="54"/>
      <c r="J8" s="54"/>
      <c r="K8" s="10"/>
    </row>
    <row r="9" spans="1:21" x14ac:dyDescent="0.3">
      <c r="B9" s="39">
        <v>4</v>
      </c>
      <c r="C9" s="55" t="s">
        <v>58</v>
      </c>
      <c r="D9" s="55"/>
      <c r="E9" s="55"/>
      <c r="F9" s="55"/>
      <c r="G9" s="55"/>
      <c r="H9" s="55"/>
      <c r="I9" s="55"/>
      <c r="J9" s="55"/>
    </row>
    <row r="10" spans="1:21" ht="37.799999999999997" customHeight="1" x14ac:dyDescent="0.3">
      <c r="B10" s="39">
        <v>5</v>
      </c>
      <c r="C10" s="56" t="s">
        <v>59</v>
      </c>
      <c r="D10" s="56"/>
      <c r="E10" s="56"/>
      <c r="F10" s="56"/>
      <c r="G10" s="56"/>
      <c r="H10" s="56"/>
      <c r="I10" s="56"/>
      <c r="J10" s="56"/>
      <c r="K10" s="38"/>
    </row>
    <row r="11" spans="1:21" x14ac:dyDescent="0.3">
      <c r="B11" s="39">
        <v>6</v>
      </c>
      <c r="C11" s="57" t="s">
        <v>60</v>
      </c>
      <c r="D11" s="57"/>
      <c r="E11" s="57"/>
      <c r="F11" s="57"/>
      <c r="G11" s="57"/>
      <c r="H11" s="57"/>
      <c r="I11" s="57"/>
      <c r="J11" s="57"/>
      <c r="K11" s="40"/>
    </row>
    <row r="12" spans="1:21" ht="25.8" customHeight="1" x14ac:dyDescent="0.3">
      <c r="B12" s="39">
        <v>7</v>
      </c>
      <c r="C12" s="57" t="s">
        <v>61</v>
      </c>
      <c r="D12" s="57"/>
      <c r="E12" s="57"/>
      <c r="F12" s="57"/>
      <c r="G12" s="57"/>
      <c r="H12" s="57"/>
      <c r="I12" s="57"/>
      <c r="J12" s="57"/>
      <c r="K12" s="40"/>
    </row>
    <row r="13" spans="1:21" ht="27.6" customHeight="1" x14ac:dyDescent="0.3">
      <c r="B13" s="39">
        <v>8</v>
      </c>
      <c r="C13" s="40" t="s">
        <v>62</v>
      </c>
      <c r="D13" s="40"/>
      <c r="E13" s="40"/>
      <c r="F13" s="40"/>
      <c r="G13" s="40"/>
      <c r="H13" s="40"/>
      <c r="I13" s="40"/>
      <c r="J13" s="40"/>
      <c r="K13" s="40"/>
    </row>
    <row r="14" spans="1:21" x14ac:dyDescent="0.3">
      <c r="A14" s="41">
        <v>3</v>
      </c>
      <c r="B14" s="58" t="s">
        <v>63</v>
      </c>
      <c r="C14" s="58"/>
      <c r="D14" s="58"/>
      <c r="E14" s="58"/>
      <c r="F14" s="58"/>
      <c r="G14" s="58"/>
      <c r="H14" s="58"/>
      <c r="I14" s="58"/>
      <c r="J14" s="58"/>
      <c r="K14" s="41"/>
    </row>
    <row r="15" spans="1:21" ht="28.2" customHeight="1" x14ac:dyDescent="0.3">
      <c r="B15" s="54" t="s">
        <v>64</v>
      </c>
      <c r="C15" s="54"/>
      <c r="D15" s="54"/>
      <c r="E15" s="54"/>
      <c r="F15" s="54"/>
      <c r="G15" s="54"/>
      <c r="H15" s="54"/>
      <c r="I15" s="54"/>
      <c r="J15" s="54"/>
      <c r="K15" s="10"/>
    </row>
    <row r="16" spans="1:21" x14ac:dyDescent="0.3">
      <c r="A16" s="36">
        <v>4</v>
      </c>
      <c r="B16" s="37" t="s">
        <v>65</v>
      </c>
    </row>
    <row r="17" spans="1:11" ht="30" customHeight="1" x14ac:dyDescent="0.3">
      <c r="B17" s="54" t="s">
        <v>66</v>
      </c>
      <c r="C17" s="54"/>
      <c r="D17" s="54"/>
      <c r="E17" s="54"/>
      <c r="F17" s="54"/>
      <c r="G17" s="54"/>
      <c r="H17" s="54"/>
      <c r="I17" s="54"/>
      <c r="J17" s="54"/>
      <c r="K17" s="10"/>
    </row>
    <row r="18" spans="1:11" ht="36.6" customHeight="1" x14ac:dyDescent="0.3">
      <c r="A18" s="41" t="s">
        <v>72</v>
      </c>
    </row>
    <row r="19" spans="1:11" ht="43.8" customHeight="1" x14ac:dyDescent="0.3">
      <c r="A19" s="54" t="s">
        <v>67</v>
      </c>
      <c r="B19" s="54"/>
      <c r="C19" s="54"/>
      <c r="D19" s="54"/>
      <c r="E19" s="54"/>
      <c r="F19" s="54"/>
      <c r="G19" s="54"/>
      <c r="H19" s="54"/>
      <c r="I19" s="54"/>
      <c r="J19" s="54"/>
    </row>
    <row r="20" spans="1:11" ht="38.4" customHeight="1" x14ac:dyDescent="0.3">
      <c r="A20" s="36">
        <v>1</v>
      </c>
      <c r="B20" s="54" t="s">
        <v>207</v>
      </c>
      <c r="C20" s="54"/>
      <c r="D20" s="54"/>
      <c r="E20" s="54"/>
      <c r="F20" s="54"/>
      <c r="G20" s="54"/>
      <c r="H20" s="54"/>
      <c r="I20" s="54"/>
      <c r="J20" s="54"/>
    </row>
    <row r="21" spans="1:11" x14ac:dyDescent="0.3">
      <c r="A21" s="10">
        <v>2</v>
      </c>
      <c r="B21" s="55" t="s">
        <v>68</v>
      </c>
      <c r="C21" s="55"/>
      <c r="D21" s="55"/>
      <c r="E21" s="55"/>
      <c r="F21" s="55"/>
      <c r="G21" s="55"/>
      <c r="H21" s="55"/>
      <c r="I21" s="55"/>
      <c r="J21" s="55"/>
    </row>
    <row r="22" spans="1:11" x14ac:dyDescent="0.3">
      <c r="A22" s="36">
        <v>3</v>
      </c>
      <c r="B22" s="36" t="s">
        <v>69</v>
      </c>
    </row>
    <row r="23" spans="1:11" ht="33.6" customHeight="1" x14ac:dyDescent="0.3">
      <c r="A23" s="36">
        <v>4</v>
      </c>
      <c r="B23" s="54" t="s">
        <v>70</v>
      </c>
      <c r="C23" s="54"/>
      <c r="D23" s="54"/>
      <c r="E23" s="54"/>
      <c r="F23" s="54"/>
      <c r="G23" s="54"/>
      <c r="H23" s="54"/>
      <c r="I23" s="54"/>
      <c r="J23" s="54"/>
    </row>
    <row r="24" spans="1:11" x14ac:dyDescent="0.3">
      <c r="A24" s="36">
        <v>5</v>
      </c>
      <c r="B24" s="36" t="s">
        <v>137</v>
      </c>
    </row>
    <row r="25" spans="1:11" x14ac:dyDescent="0.3">
      <c r="A25" s="37" t="s">
        <v>71</v>
      </c>
    </row>
    <row r="26" spans="1:11" ht="55.2" customHeight="1" x14ac:dyDescent="0.3">
      <c r="A26" s="54" t="s">
        <v>73</v>
      </c>
      <c r="B26" s="54"/>
      <c r="C26" s="54"/>
      <c r="D26" s="54"/>
      <c r="E26" s="54"/>
      <c r="F26" s="54"/>
      <c r="G26" s="54"/>
      <c r="H26" s="54"/>
      <c r="I26" s="54"/>
      <c r="J26" s="54"/>
    </row>
    <row r="27" spans="1:11" ht="25.2" customHeight="1" x14ac:dyDescent="0.3">
      <c r="A27" s="37" t="s">
        <v>74</v>
      </c>
    </row>
    <row r="28" spans="1:11" ht="38.4" customHeight="1" x14ac:dyDescent="0.3">
      <c r="A28" s="54" t="s">
        <v>176</v>
      </c>
      <c r="B28" s="54"/>
      <c r="C28" s="54"/>
      <c r="D28" s="54"/>
      <c r="E28" s="54"/>
      <c r="F28" s="54"/>
      <c r="G28" s="54"/>
      <c r="H28" s="54"/>
      <c r="I28" s="54"/>
      <c r="J28" s="54"/>
    </row>
    <row r="29" spans="1:11" x14ac:dyDescent="0.3">
      <c r="A29" s="37" t="s">
        <v>75</v>
      </c>
    </row>
    <row r="30" spans="1:11" ht="27.6" customHeight="1" x14ac:dyDescent="0.3">
      <c r="A30" s="54" t="s">
        <v>76</v>
      </c>
      <c r="B30" s="54"/>
      <c r="C30" s="54"/>
      <c r="D30" s="54"/>
      <c r="E30" s="54"/>
      <c r="F30" s="54"/>
      <c r="G30" s="54"/>
      <c r="H30" s="54"/>
      <c r="I30" s="54"/>
      <c r="J30" s="54"/>
    </row>
    <row r="31" spans="1:11" x14ac:dyDescent="0.3">
      <c r="A31" s="37" t="s">
        <v>77</v>
      </c>
    </row>
    <row r="32" spans="1:11" ht="34.799999999999997" customHeight="1" x14ac:dyDescent="0.3">
      <c r="A32" s="54" t="s">
        <v>78</v>
      </c>
      <c r="B32" s="54"/>
      <c r="C32" s="54"/>
      <c r="D32" s="54"/>
      <c r="E32" s="54"/>
      <c r="F32" s="54"/>
      <c r="G32" s="54"/>
      <c r="H32" s="54"/>
      <c r="I32" s="54"/>
      <c r="J32" s="54"/>
    </row>
    <row r="33" spans="1:10" x14ac:dyDescent="0.3">
      <c r="B33" s="36" t="s">
        <v>79</v>
      </c>
    </row>
    <row r="34" spans="1:10" x14ac:dyDescent="0.3">
      <c r="B34" s="36" t="s">
        <v>80</v>
      </c>
    </row>
    <row r="35" spans="1:10" x14ac:dyDescent="0.3">
      <c r="B35" s="36" t="s">
        <v>82</v>
      </c>
    </row>
    <row r="36" spans="1:10" x14ac:dyDescent="0.3">
      <c r="B36" s="36" t="s">
        <v>83</v>
      </c>
    </row>
    <row r="37" spans="1:10" x14ac:dyDescent="0.3">
      <c r="B37" s="36" t="s">
        <v>84</v>
      </c>
    </row>
    <row r="39" spans="1:10" x14ac:dyDescent="0.3">
      <c r="A39" s="37" t="s">
        <v>85</v>
      </c>
    </row>
    <row r="40" spans="1:10" ht="44.4" customHeight="1" x14ac:dyDescent="0.3">
      <c r="B40" s="54" t="s">
        <v>86</v>
      </c>
      <c r="C40" s="54"/>
      <c r="D40" s="54"/>
      <c r="E40" s="54"/>
      <c r="F40" s="54"/>
      <c r="G40" s="54"/>
      <c r="H40" s="54"/>
      <c r="I40" s="54"/>
      <c r="J40" s="54"/>
    </row>
    <row r="41" spans="1:10" ht="28.8" customHeight="1" x14ac:dyDescent="0.3">
      <c r="B41" s="54" t="s">
        <v>87</v>
      </c>
      <c r="C41" s="54"/>
      <c r="D41" s="54"/>
      <c r="E41" s="54"/>
      <c r="F41" s="54"/>
      <c r="G41" s="54"/>
      <c r="H41" s="54"/>
      <c r="I41" s="54"/>
      <c r="J41" s="54"/>
    </row>
    <row r="42" spans="1:10" x14ac:dyDescent="0.3">
      <c r="B42" s="36" t="s">
        <v>88</v>
      </c>
    </row>
    <row r="44" spans="1:10" x14ac:dyDescent="0.3">
      <c r="A44" s="37" t="s">
        <v>89</v>
      </c>
    </row>
    <row r="45" spans="1:10" x14ac:dyDescent="0.3">
      <c r="A45" s="37"/>
      <c r="B45" s="36" t="s">
        <v>93</v>
      </c>
    </row>
    <row r="46" spans="1:10" x14ac:dyDescent="0.3">
      <c r="B46" s="55" t="s">
        <v>90</v>
      </c>
      <c r="C46" s="55"/>
      <c r="D46" s="55"/>
      <c r="E46" s="55"/>
      <c r="F46" s="55"/>
      <c r="G46" s="55"/>
      <c r="H46" s="55"/>
      <c r="I46" s="55"/>
      <c r="J46" s="55"/>
    </row>
    <row r="47" spans="1:10" x14ac:dyDescent="0.3">
      <c r="B47" s="36" t="s">
        <v>91</v>
      </c>
    </row>
    <row r="48" spans="1:10" x14ac:dyDescent="0.3">
      <c r="B48" s="36" t="s">
        <v>92</v>
      </c>
    </row>
    <row r="49" spans="1:10" x14ac:dyDescent="0.3">
      <c r="B49" s="36" t="s">
        <v>95</v>
      </c>
    </row>
    <row r="50" spans="1:10" x14ac:dyDescent="0.3">
      <c r="B50" s="36" t="s">
        <v>94</v>
      </c>
    </row>
    <row r="52" spans="1:10" ht="155.4" customHeight="1" x14ac:dyDescent="0.3">
      <c r="B52" s="54" t="s">
        <v>178</v>
      </c>
      <c r="C52" s="54"/>
      <c r="D52" s="54"/>
      <c r="E52" s="54"/>
      <c r="F52" s="54"/>
      <c r="G52" s="54"/>
      <c r="H52" s="54"/>
      <c r="I52" s="54"/>
      <c r="J52" s="54"/>
    </row>
    <row r="53" spans="1:10" x14ac:dyDescent="0.3">
      <c r="B53" s="36" t="s">
        <v>121</v>
      </c>
      <c r="D53" s="37" t="s">
        <v>96</v>
      </c>
    </row>
    <row r="54" spans="1:10" x14ac:dyDescent="0.3">
      <c r="D54" s="37" t="s">
        <v>97</v>
      </c>
    </row>
    <row r="56" spans="1:10" ht="40.799999999999997" customHeight="1" x14ac:dyDescent="0.3">
      <c r="B56" s="54" t="s">
        <v>177</v>
      </c>
      <c r="C56" s="54"/>
      <c r="D56" s="54"/>
      <c r="E56" s="54"/>
      <c r="F56" s="54"/>
      <c r="G56" s="54"/>
      <c r="H56" s="54"/>
      <c r="I56" s="54"/>
      <c r="J56" s="54"/>
    </row>
    <row r="58" spans="1:10" ht="30.6" customHeight="1" x14ac:dyDescent="0.3">
      <c r="B58" s="54" t="s">
        <v>98</v>
      </c>
      <c r="C58" s="54"/>
      <c r="D58" s="54"/>
      <c r="E58" s="54"/>
      <c r="F58" s="54"/>
      <c r="G58" s="54"/>
      <c r="H58" s="54"/>
      <c r="I58" s="54"/>
      <c r="J58" s="54"/>
    </row>
    <row r="60" spans="1:10" x14ac:dyDescent="0.3">
      <c r="A60" s="37" t="s">
        <v>102</v>
      </c>
    </row>
    <row r="61" spans="1:10" ht="50.4" customHeight="1" x14ac:dyDescent="0.3">
      <c r="B61" s="54" t="s">
        <v>99</v>
      </c>
      <c r="C61" s="54"/>
      <c r="D61" s="54"/>
      <c r="E61" s="54"/>
      <c r="F61" s="54"/>
      <c r="G61" s="54"/>
      <c r="H61" s="54"/>
      <c r="I61" s="54"/>
      <c r="J61" s="54"/>
    </row>
    <row r="62" spans="1:10" x14ac:dyDescent="0.3">
      <c r="B62" s="36" t="s">
        <v>208</v>
      </c>
    </row>
    <row r="63" spans="1:10" ht="28.8" customHeight="1" x14ac:dyDescent="0.3">
      <c r="B63" s="54" t="s">
        <v>100</v>
      </c>
      <c r="C63" s="54"/>
      <c r="D63" s="54"/>
      <c r="E63" s="54"/>
      <c r="F63" s="54"/>
      <c r="G63" s="54"/>
      <c r="H63" s="54"/>
      <c r="I63" s="54"/>
      <c r="J63" s="54"/>
    </row>
    <row r="64" spans="1:10" ht="34.799999999999997" customHeight="1" x14ac:dyDescent="0.3">
      <c r="B64" s="54" t="s">
        <v>101</v>
      </c>
      <c r="C64" s="54"/>
      <c r="D64" s="54"/>
      <c r="E64" s="54"/>
      <c r="F64" s="54"/>
      <c r="G64" s="54"/>
      <c r="H64" s="54"/>
      <c r="I64" s="54"/>
      <c r="J64" s="54"/>
    </row>
    <row r="65" spans="1:10" ht="43.2" customHeight="1" x14ac:dyDescent="0.3">
      <c r="B65" s="54" t="s">
        <v>138</v>
      </c>
      <c r="C65" s="54"/>
      <c r="D65" s="54"/>
      <c r="E65" s="54"/>
      <c r="F65" s="54"/>
      <c r="G65" s="54"/>
      <c r="H65" s="54"/>
      <c r="I65" s="54"/>
      <c r="J65" s="54"/>
    </row>
    <row r="66" spans="1:10" ht="31.2" customHeight="1" x14ac:dyDescent="0.3">
      <c r="B66" s="54" t="s">
        <v>140</v>
      </c>
      <c r="C66" s="54"/>
      <c r="D66" s="54"/>
      <c r="E66" s="54"/>
      <c r="F66" s="54"/>
      <c r="G66" s="54"/>
      <c r="H66" s="54"/>
      <c r="I66" s="54"/>
      <c r="J66" s="54"/>
    </row>
    <row r="67" spans="1:10" ht="31.2" customHeight="1" x14ac:dyDescent="0.3">
      <c r="B67" s="54" t="s">
        <v>209</v>
      </c>
      <c r="C67" s="54"/>
      <c r="D67" s="54"/>
      <c r="E67" s="54"/>
      <c r="F67" s="54"/>
      <c r="G67" s="54"/>
      <c r="H67" s="54"/>
      <c r="I67" s="54"/>
      <c r="J67" s="54"/>
    </row>
    <row r="68" spans="1:10" ht="31.2" customHeight="1" x14ac:dyDescent="0.3">
      <c r="B68" s="54" t="s">
        <v>203</v>
      </c>
      <c r="C68" s="54"/>
      <c r="D68" s="54"/>
      <c r="E68" s="54"/>
      <c r="F68" s="54"/>
      <c r="G68" s="54"/>
      <c r="H68" s="54"/>
      <c r="I68" s="54"/>
      <c r="J68" s="54"/>
    </row>
    <row r="69" spans="1:10" x14ac:dyDescent="0.3">
      <c r="A69" s="37" t="s">
        <v>103</v>
      </c>
    </row>
    <row r="70" spans="1:10" ht="33.6" customHeight="1" x14ac:dyDescent="0.3">
      <c r="B70" s="54" t="s">
        <v>141</v>
      </c>
      <c r="C70" s="54"/>
      <c r="D70" s="54"/>
      <c r="E70" s="54"/>
      <c r="F70" s="54"/>
      <c r="G70" s="54"/>
      <c r="H70" s="54"/>
      <c r="I70" s="54"/>
      <c r="J70" s="54"/>
    </row>
    <row r="72" spans="1:10" x14ac:dyDescent="0.3">
      <c r="A72" s="37" t="s">
        <v>104</v>
      </c>
    </row>
    <row r="73" spans="1:10" x14ac:dyDescent="0.3">
      <c r="B73" s="36" t="s">
        <v>105</v>
      </c>
    </row>
    <row r="74" spans="1:10" s="42" customFormat="1" x14ac:dyDescent="0.3"/>
    <row r="75" spans="1:10" x14ac:dyDescent="0.3">
      <c r="A75" s="37" t="s">
        <v>206</v>
      </c>
    </row>
    <row r="76" spans="1:10" ht="68.400000000000006" customHeight="1" x14ac:dyDescent="0.3">
      <c r="B76" s="54" t="s">
        <v>205</v>
      </c>
      <c r="C76" s="55"/>
      <c r="D76" s="55"/>
      <c r="E76" s="55"/>
      <c r="F76" s="55"/>
      <c r="G76" s="55"/>
      <c r="H76" s="55"/>
      <c r="I76" s="55"/>
      <c r="J76" s="55"/>
    </row>
    <row r="77" spans="1:10" ht="30" customHeight="1" x14ac:dyDescent="0.3">
      <c r="B77" s="10"/>
      <c r="C77" s="54" t="s">
        <v>210</v>
      </c>
      <c r="D77" s="54"/>
      <c r="E77" s="54"/>
      <c r="F77" s="54"/>
      <c r="G77" s="54"/>
      <c r="H77" s="54"/>
      <c r="I77" s="54"/>
      <c r="J77" s="54"/>
    </row>
    <row r="78" spans="1:10" ht="45.6" customHeight="1" x14ac:dyDescent="0.3">
      <c r="B78" s="10"/>
      <c r="C78" s="54" t="s">
        <v>211</v>
      </c>
      <c r="D78" s="54"/>
      <c r="E78" s="54"/>
      <c r="F78" s="54"/>
      <c r="G78" s="54"/>
      <c r="H78" s="54"/>
      <c r="I78" s="54"/>
      <c r="J78" s="54"/>
    </row>
    <row r="79" spans="1:10" ht="221.4" customHeight="1" x14ac:dyDescent="0.3">
      <c r="B79" s="10"/>
      <c r="C79" s="54" t="s">
        <v>212</v>
      </c>
      <c r="D79" s="54"/>
      <c r="E79" s="54"/>
      <c r="F79" s="54"/>
      <c r="G79" s="54"/>
      <c r="H79" s="54"/>
      <c r="I79" s="54"/>
      <c r="J79" s="54"/>
    </row>
    <row r="80" spans="1:10" ht="301.2" customHeight="1" x14ac:dyDescent="0.3">
      <c r="B80" s="10"/>
      <c r="C80" s="54" t="s">
        <v>213</v>
      </c>
      <c r="D80" s="54"/>
      <c r="E80" s="54"/>
      <c r="F80" s="54"/>
      <c r="G80" s="54"/>
      <c r="H80" s="54"/>
      <c r="I80" s="54"/>
      <c r="J80" s="54"/>
    </row>
    <row r="81" spans="1:10" ht="72" customHeight="1" x14ac:dyDescent="0.3">
      <c r="B81" s="10"/>
      <c r="C81" s="54" t="s">
        <v>214</v>
      </c>
      <c r="D81" s="54"/>
      <c r="E81" s="54"/>
      <c r="F81" s="54"/>
      <c r="G81" s="54"/>
      <c r="H81" s="54"/>
      <c r="I81" s="54"/>
      <c r="J81" s="54"/>
    </row>
    <row r="82" spans="1:10" x14ac:dyDescent="0.3">
      <c r="A82" s="37" t="s">
        <v>175</v>
      </c>
    </row>
    <row r="83" spans="1:10" ht="46.2" customHeight="1" x14ac:dyDescent="0.3">
      <c r="B83" s="54" t="s">
        <v>174</v>
      </c>
      <c r="C83" s="54"/>
      <c r="D83" s="54"/>
      <c r="E83" s="54"/>
      <c r="F83" s="54"/>
      <c r="G83" s="54"/>
      <c r="H83" s="54"/>
      <c r="I83" s="54"/>
      <c r="J83" s="54"/>
    </row>
  </sheetData>
  <sheetProtection algorithmName="SHA-512" hashValue="qs7JlFw8hhYFccJr8kWcgoM9TgIfljULQIxcfeU7I/4hLx2ahow3WXuOk/DfhDB3fcYBMM0IWtbAdovnjq3uPA==" saltValue="W3S9oJ3fj28cYssP4V7qjw==" spinCount="100000" sheet="1" objects="1" scenarios="1"/>
  <mergeCells count="41">
    <mergeCell ref="C81:J81"/>
    <mergeCell ref="B76:J76"/>
    <mergeCell ref="C77:J77"/>
    <mergeCell ref="C78:J78"/>
    <mergeCell ref="C79:J79"/>
    <mergeCell ref="C80:J80"/>
    <mergeCell ref="B52:J52"/>
    <mergeCell ref="B56:J56"/>
    <mergeCell ref="B58:J58"/>
    <mergeCell ref="B65:J65"/>
    <mergeCell ref="B66:J66"/>
    <mergeCell ref="A19:J19"/>
    <mergeCell ref="B20:J20"/>
    <mergeCell ref="B17:J17"/>
    <mergeCell ref="B3:J3"/>
    <mergeCell ref="B5:J5"/>
    <mergeCell ref="C6:J6"/>
    <mergeCell ref="C7:J7"/>
    <mergeCell ref="C8:J8"/>
    <mergeCell ref="C9:J9"/>
    <mergeCell ref="C10:J10"/>
    <mergeCell ref="C11:J11"/>
    <mergeCell ref="C12:J12"/>
    <mergeCell ref="B14:J14"/>
    <mergeCell ref="B15:J15"/>
    <mergeCell ref="B83:J83"/>
    <mergeCell ref="B67:J67"/>
    <mergeCell ref="B68:J68"/>
    <mergeCell ref="B21:J21"/>
    <mergeCell ref="B23:J23"/>
    <mergeCell ref="A26:J26"/>
    <mergeCell ref="A28:J28"/>
    <mergeCell ref="A30:J30"/>
    <mergeCell ref="A32:J32"/>
    <mergeCell ref="B40:J40"/>
    <mergeCell ref="B61:J61"/>
    <mergeCell ref="B63:J63"/>
    <mergeCell ref="B64:J64"/>
    <mergeCell ref="B70:J70"/>
    <mergeCell ref="B41:J41"/>
    <mergeCell ref="B46:J46"/>
  </mergeCells>
  <pageMargins left="0.7" right="0.35833333333333334" top="0.75" bottom="0.75" header="0.3" footer="0.3"/>
  <pageSetup paperSize="9" orientation="portrait" r:id="rId1"/>
  <headerFooter>
    <oddHeader>&amp;LDzongkhag Administration of Zhemgang&amp;C&amp;"Times New Roman,Bold"Request for Quotaion&amp;RCatering Service for FY 2019-2020</oddHead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topLeftCell="A5" zoomScale="112" zoomScaleNormal="100" zoomScaleSheetLayoutView="112" workbookViewId="0">
      <selection activeCell="L14" sqref="L14"/>
    </sheetView>
  </sheetViews>
  <sheetFormatPr defaultRowHeight="15.6" x14ac:dyDescent="0.3"/>
  <cols>
    <col min="1" max="16384" width="8.88671875" style="2"/>
  </cols>
  <sheetData>
    <row r="1" spans="1:9" ht="20.399999999999999" x14ac:dyDescent="0.35">
      <c r="A1" s="65" t="s">
        <v>106</v>
      </c>
      <c r="B1" s="65"/>
      <c r="C1" s="65"/>
      <c r="D1" s="65"/>
      <c r="E1" s="65"/>
      <c r="F1" s="65"/>
      <c r="G1" s="65"/>
      <c r="H1" s="65"/>
      <c r="I1" s="65"/>
    </row>
    <row r="3" spans="1:9" ht="43.8" customHeight="1" x14ac:dyDescent="0.3">
      <c r="A3" s="66" t="s">
        <v>107</v>
      </c>
      <c r="B3" s="66"/>
      <c r="C3" s="66"/>
      <c r="D3" s="66"/>
      <c r="E3" s="66"/>
      <c r="F3" s="66"/>
      <c r="G3" s="66"/>
      <c r="H3" s="66"/>
      <c r="I3" s="66"/>
    </row>
    <row r="5" spans="1:9" ht="27.6" customHeight="1" x14ac:dyDescent="0.3">
      <c r="A5" s="5">
        <v>1</v>
      </c>
      <c r="B5" s="60" t="s">
        <v>108</v>
      </c>
      <c r="C5" s="60"/>
      <c r="D5" s="60"/>
      <c r="E5" s="67"/>
      <c r="F5" s="67"/>
      <c r="G5" s="67"/>
      <c r="H5" s="67"/>
      <c r="I5" s="67"/>
    </row>
    <row r="6" spans="1:9" ht="27.6" customHeight="1" x14ac:dyDescent="0.3">
      <c r="A6" s="5">
        <v>2</v>
      </c>
      <c r="B6" s="60" t="s">
        <v>111</v>
      </c>
      <c r="C6" s="60"/>
      <c r="D6" s="60"/>
      <c r="E6" s="67"/>
      <c r="F6" s="67"/>
      <c r="G6" s="67"/>
      <c r="H6" s="67"/>
      <c r="I6" s="67"/>
    </row>
    <row r="7" spans="1:9" ht="27.6" customHeight="1" x14ac:dyDescent="0.3">
      <c r="A7" s="5">
        <v>3</v>
      </c>
      <c r="B7" s="60" t="s">
        <v>115</v>
      </c>
      <c r="C7" s="60"/>
      <c r="D7" s="60"/>
      <c r="E7" s="67"/>
      <c r="F7" s="67"/>
      <c r="G7" s="67"/>
      <c r="H7" s="67"/>
      <c r="I7" s="67"/>
    </row>
    <row r="8" spans="1:9" ht="27.6" customHeight="1" x14ac:dyDescent="0.3">
      <c r="A8" s="5">
        <v>4</v>
      </c>
      <c r="B8" s="60" t="s">
        <v>110</v>
      </c>
      <c r="C8" s="60"/>
      <c r="D8" s="60"/>
      <c r="E8" s="67"/>
      <c r="F8" s="67"/>
      <c r="G8" s="67"/>
      <c r="H8" s="67"/>
      <c r="I8" s="67"/>
    </row>
    <row r="9" spans="1:9" ht="27.6" customHeight="1" x14ac:dyDescent="0.3">
      <c r="A9" s="5">
        <v>5</v>
      </c>
      <c r="B9" s="60" t="s">
        <v>109</v>
      </c>
      <c r="C9" s="60"/>
      <c r="D9" s="60"/>
      <c r="E9" s="67"/>
      <c r="F9" s="67"/>
      <c r="G9" s="67"/>
      <c r="H9" s="67"/>
      <c r="I9" s="67"/>
    </row>
    <row r="10" spans="1:9" ht="27.6" customHeight="1" x14ac:dyDescent="0.3">
      <c r="A10" s="1"/>
      <c r="B10" s="3"/>
      <c r="C10" s="3"/>
      <c r="D10" s="3"/>
    </row>
    <row r="11" spans="1:9" ht="27.6" customHeight="1" x14ac:dyDescent="0.3">
      <c r="A11" s="5">
        <v>6</v>
      </c>
      <c r="B11" s="60" t="s">
        <v>112</v>
      </c>
      <c r="C11" s="60"/>
      <c r="D11" s="60"/>
      <c r="E11" s="67"/>
      <c r="F11" s="67"/>
      <c r="G11" s="67"/>
      <c r="H11" s="67"/>
      <c r="I11" s="67"/>
    </row>
    <row r="12" spans="1:9" ht="27.6" customHeight="1" x14ac:dyDescent="0.3">
      <c r="A12" s="43">
        <v>7</v>
      </c>
      <c r="B12" s="61" t="s">
        <v>113</v>
      </c>
      <c r="C12" s="61"/>
      <c r="D12" s="61"/>
      <c r="E12" s="59"/>
      <c r="F12" s="59"/>
      <c r="G12" s="59"/>
      <c r="H12" s="59"/>
      <c r="I12" s="59"/>
    </row>
    <row r="13" spans="1:9" ht="27.6" customHeight="1" x14ac:dyDescent="0.3">
      <c r="A13" s="43">
        <v>8</v>
      </c>
      <c r="B13" s="61" t="s">
        <v>114</v>
      </c>
      <c r="C13" s="61"/>
      <c r="D13" s="61"/>
      <c r="E13" s="59"/>
      <c r="F13" s="59"/>
      <c r="G13" s="59"/>
      <c r="H13" s="59"/>
      <c r="I13" s="59"/>
    </row>
    <row r="14" spans="1:9" ht="27.6" customHeight="1" x14ac:dyDescent="0.3">
      <c r="A14" s="43">
        <v>9</v>
      </c>
      <c r="B14" s="61" t="s">
        <v>116</v>
      </c>
      <c r="C14" s="61"/>
      <c r="D14" s="61"/>
      <c r="E14" s="59"/>
      <c r="F14" s="59"/>
      <c r="G14" s="59"/>
      <c r="H14" s="59"/>
      <c r="I14" s="59"/>
    </row>
    <row r="15" spans="1:9" ht="27.6" customHeight="1" x14ac:dyDescent="0.3">
      <c r="A15" s="43">
        <v>10</v>
      </c>
      <c r="B15" s="61" t="s">
        <v>117</v>
      </c>
      <c r="C15" s="61"/>
      <c r="D15" s="61"/>
      <c r="E15" s="59"/>
      <c r="F15" s="59"/>
      <c r="G15" s="59"/>
      <c r="H15" s="59"/>
      <c r="I15" s="59"/>
    </row>
    <row r="16" spans="1:9" ht="27.6" customHeight="1" x14ac:dyDescent="0.3">
      <c r="A16" s="44"/>
      <c r="B16" s="45"/>
      <c r="C16" s="45"/>
      <c r="D16" s="45"/>
      <c r="E16" s="44"/>
      <c r="F16" s="44"/>
      <c r="G16" s="44"/>
      <c r="H16" s="44"/>
      <c r="I16" s="44"/>
    </row>
    <row r="17" spans="1:9" ht="24" customHeight="1" x14ac:dyDescent="0.3">
      <c r="A17" s="68" t="s">
        <v>119</v>
      </c>
      <c r="B17" s="69"/>
      <c r="C17" s="69"/>
      <c r="D17" s="69"/>
      <c r="E17" s="69"/>
      <c r="F17" s="69"/>
      <c r="G17" s="69"/>
      <c r="H17" s="69"/>
      <c r="I17" s="70"/>
    </row>
    <row r="18" spans="1:9" ht="24" customHeight="1" x14ac:dyDescent="0.3">
      <c r="A18" s="43">
        <v>11</v>
      </c>
      <c r="B18" s="68" t="s">
        <v>120</v>
      </c>
      <c r="C18" s="69"/>
      <c r="D18" s="70"/>
      <c r="E18" s="62" t="s">
        <v>215</v>
      </c>
      <c r="F18" s="63"/>
      <c r="G18" s="63"/>
      <c r="H18" s="63"/>
      <c r="I18" s="64"/>
    </row>
    <row r="19" spans="1:9" ht="62.4" customHeight="1" x14ac:dyDescent="0.3">
      <c r="A19" s="43">
        <v>12</v>
      </c>
      <c r="B19" s="68" t="s">
        <v>121</v>
      </c>
      <c r="C19" s="69"/>
      <c r="D19" s="70"/>
      <c r="E19" s="62" t="s">
        <v>215</v>
      </c>
      <c r="F19" s="63"/>
      <c r="G19" s="63"/>
      <c r="H19" s="63"/>
      <c r="I19" s="64"/>
    </row>
    <row r="20" spans="1:9" ht="24" customHeight="1" x14ac:dyDescent="0.3">
      <c r="A20" s="43">
        <v>13</v>
      </c>
      <c r="B20" s="68" t="s">
        <v>122</v>
      </c>
      <c r="C20" s="69"/>
      <c r="D20" s="70"/>
      <c r="E20" s="62" t="s">
        <v>215</v>
      </c>
      <c r="F20" s="63"/>
      <c r="G20" s="63"/>
      <c r="H20" s="63"/>
      <c r="I20" s="64"/>
    </row>
    <row r="21" spans="1:9" ht="24" customHeight="1" x14ac:dyDescent="0.3">
      <c r="A21" s="43">
        <v>14</v>
      </c>
      <c r="B21" s="43" t="s">
        <v>123</v>
      </c>
      <c r="C21" s="13"/>
      <c r="D21" s="14"/>
      <c r="E21" s="62" t="s">
        <v>215</v>
      </c>
      <c r="F21" s="63"/>
      <c r="G21" s="63"/>
      <c r="H21" s="63"/>
      <c r="I21" s="64"/>
    </row>
  </sheetData>
  <mergeCells count="30">
    <mergeCell ref="A17:I17"/>
    <mergeCell ref="B18:D18"/>
    <mergeCell ref="B19:D19"/>
    <mergeCell ref="B20:D20"/>
    <mergeCell ref="E18:I18"/>
    <mergeCell ref="E19:I19"/>
    <mergeCell ref="E20:I20"/>
    <mergeCell ref="E21:I21"/>
    <mergeCell ref="A1:I1"/>
    <mergeCell ref="A3:I3"/>
    <mergeCell ref="B5:D5"/>
    <mergeCell ref="B6:D6"/>
    <mergeCell ref="B7:D7"/>
    <mergeCell ref="E5:I5"/>
    <mergeCell ref="E6:I6"/>
    <mergeCell ref="E7:I7"/>
    <mergeCell ref="B14:D14"/>
    <mergeCell ref="B15:D15"/>
    <mergeCell ref="E14:I14"/>
    <mergeCell ref="E15:I15"/>
    <mergeCell ref="E8:I8"/>
    <mergeCell ref="E9:I9"/>
    <mergeCell ref="E11:I11"/>
    <mergeCell ref="E12:I12"/>
    <mergeCell ref="E13:I13"/>
    <mergeCell ref="B8:D8"/>
    <mergeCell ref="B9:D9"/>
    <mergeCell ref="B11:D11"/>
    <mergeCell ref="B12:D12"/>
    <mergeCell ref="B13:D1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tabSelected="1" view="pageBreakPreview" topLeftCell="A46" zoomScale="160" zoomScaleNormal="100" zoomScaleSheetLayoutView="160" workbookViewId="0">
      <selection activeCell="E55" sqref="E55"/>
    </sheetView>
  </sheetViews>
  <sheetFormatPr defaultRowHeight="15.6" x14ac:dyDescent="0.3"/>
  <cols>
    <col min="1" max="1" width="8.88671875" style="2"/>
    <col min="2" max="2" width="38.109375" style="2" bestFit="1" customWidth="1"/>
    <col min="3" max="3" width="14.5546875" style="2" customWidth="1"/>
    <col min="4" max="4" width="9.88671875" style="2" bestFit="1" customWidth="1"/>
    <col min="5" max="16384" width="8.88671875" style="2"/>
  </cols>
  <sheetData>
    <row r="1" spans="1:5" ht="37.200000000000003" customHeight="1" x14ac:dyDescent="0.3">
      <c r="A1" s="71" t="s">
        <v>149</v>
      </c>
      <c r="B1" s="71"/>
      <c r="C1" s="71"/>
      <c r="D1" s="71"/>
      <c r="E1" s="71"/>
    </row>
    <row r="4" spans="1:5" x14ac:dyDescent="0.3">
      <c r="A4" s="5">
        <v>1</v>
      </c>
      <c r="B4" s="5" t="s">
        <v>0</v>
      </c>
      <c r="C4" s="5" t="s">
        <v>7</v>
      </c>
      <c r="D4" s="5" t="s">
        <v>3</v>
      </c>
      <c r="E4" s="5" t="s">
        <v>4</v>
      </c>
    </row>
    <row r="5" spans="1:5" x14ac:dyDescent="0.3">
      <c r="A5" s="4">
        <v>1.1000000000000001</v>
      </c>
      <c r="B5" s="4" t="s">
        <v>150</v>
      </c>
      <c r="C5" s="4" t="s">
        <v>118</v>
      </c>
      <c r="D5" s="4">
        <v>1</v>
      </c>
      <c r="E5" s="46"/>
    </row>
    <row r="6" spans="1:5" x14ac:dyDescent="0.3">
      <c r="A6" s="4">
        <v>1.2</v>
      </c>
      <c r="B6" s="4" t="s">
        <v>166</v>
      </c>
      <c r="C6" s="4" t="s">
        <v>118</v>
      </c>
      <c r="D6" s="4">
        <v>1</v>
      </c>
      <c r="E6" s="4"/>
    </row>
    <row r="7" spans="1:5" x14ac:dyDescent="0.3">
      <c r="A7" s="4">
        <v>1.3</v>
      </c>
      <c r="B7" s="4" t="s">
        <v>1</v>
      </c>
      <c r="C7" s="4" t="s">
        <v>118</v>
      </c>
      <c r="D7" s="4">
        <v>1</v>
      </c>
      <c r="E7" s="4"/>
    </row>
    <row r="8" spans="1:5" x14ac:dyDescent="0.3">
      <c r="A8" s="4">
        <v>1.4</v>
      </c>
      <c r="B8" s="4" t="s">
        <v>152</v>
      </c>
      <c r="C8" s="4" t="s">
        <v>118</v>
      </c>
      <c r="D8" s="4">
        <v>1</v>
      </c>
      <c r="E8" s="4"/>
    </row>
    <row r="9" spans="1:5" x14ac:dyDescent="0.3">
      <c r="A9" s="4">
        <v>1.5</v>
      </c>
      <c r="B9" s="4" t="s">
        <v>125</v>
      </c>
      <c r="C9" s="4" t="s">
        <v>8</v>
      </c>
      <c r="D9" s="4">
        <v>1</v>
      </c>
      <c r="E9" s="4"/>
    </row>
    <row r="10" spans="1:5" x14ac:dyDescent="0.3">
      <c r="A10" s="4">
        <v>1.6</v>
      </c>
      <c r="B10" s="4" t="s">
        <v>126</v>
      </c>
      <c r="C10" s="4" t="s">
        <v>8</v>
      </c>
      <c r="D10" s="4">
        <v>1</v>
      </c>
      <c r="E10" s="4"/>
    </row>
    <row r="11" spans="1:5" x14ac:dyDescent="0.3">
      <c r="A11" s="8"/>
      <c r="B11" s="8"/>
      <c r="C11" s="8"/>
      <c r="D11" s="8"/>
      <c r="E11" s="8"/>
    </row>
    <row r="13" spans="1:5" x14ac:dyDescent="0.3">
      <c r="A13" s="5">
        <v>2</v>
      </c>
      <c r="B13" s="5" t="s">
        <v>2</v>
      </c>
      <c r="C13" s="5" t="s">
        <v>7</v>
      </c>
      <c r="D13" s="5" t="s">
        <v>3</v>
      </c>
      <c r="E13" s="5" t="s">
        <v>4</v>
      </c>
    </row>
    <row r="14" spans="1:5" ht="16.2" x14ac:dyDescent="0.35">
      <c r="A14" s="4"/>
      <c r="B14" s="6" t="s">
        <v>16</v>
      </c>
      <c r="C14" s="4" t="s">
        <v>118</v>
      </c>
      <c r="D14" s="4">
        <v>1</v>
      </c>
      <c r="E14" s="4"/>
    </row>
    <row r="15" spans="1:5" x14ac:dyDescent="0.3">
      <c r="A15" s="4">
        <v>1</v>
      </c>
      <c r="B15" s="4" t="s">
        <v>17</v>
      </c>
      <c r="C15" s="4" t="s">
        <v>118</v>
      </c>
      <c r="D15" s="4">
        <v>1</v>
      </c>
      <c r="E15" s="4"/>
    </row>
    <row r="16" spans="1:5" x14ac:dyDescent="0.3">
      <c r="A16" s="4">
        <v>2</v>
      </c>
      <c r="B16" s="4" t="s">
        <v>18</v>
      </c>
      <c r="C16" s="4" t="s">
        <v>118</v>
      </c>
      <c r="D16" s="4">
        <v>1</v>
      </c>
      <c r="E16" s="4"/>
    </row>
    <row r="17" spans="1:5" x14ac:dyDescent="0.3">
      <c r="A17" s="4">
        <v>3</v>
      </c>
      <c r="B17" s="4" t="s">
        <v>19</v>
      </c>
      <c r="C17" s="4" t="s">
        <v>118</v>
      </c>
      <c r="D17" s="4">
        <v>1</v>
      </c>
      <c r="E17" s="4"/>
    </row>
    <row r="18" spans="1:5" x14ac:dyDescent="0.3">
      <c r="A18" s="4">
        <v>4</v>
      </c>
      <c r="B18" s="4" t="s">
        <v>27</v>
      </c>
      <c r="C18" s="4" t="s">
        <v>118</v>
      </c>
      <c r="D18" s="4">
        <v>1</v>
      </c>
      <c r="E18" s="4"/>
    </row>
    <row r="19" spans="1:5" x14ac:dyDescent="0.3">
      <c r="A19" s="4">
        <v>5</v>
      </c>
      <c r="B19" s="4" t="s">
        <v>20</v>
      </c>
      <c r="C19" s="4" t="s">
        <v>118</v>
      </c>
      <c r="D19" s="4">
        <v>1</v>
      </c>
      <c r="E19" s="4"/>
    </row>
    <row r="20" spans="1:5" x14ac:dyDescent="0.3">
      <c r="A20" s="4">
        <v>6</v>
      </c>
      <c r="B20" s="4" t="s">
        <v>21</v>
      </c>
      <c r="C20" s="4" t="s">
        <v>118</v>
      </c>
      <c r="D20" s="4">
        <v>1</v>
      </c>
      <c r="E20" s="4"/>
    </row>
    <row r="21" spans="1:5" x14ac:dyDescent="0.3">
      <c r="A21" s="4">
        <v>7</v>
      </c>
      <c r="B21" s="4" t="s">
        <v>22</v>
      </c>
      <c r="C21" s="4" t="s">
        <v>118</v>
      </c>
      <c r="D21" s="4">
        <v>1</v>
      </c>
      <c r="E21" s="4"/>
    </row>
    <row r="22" spans="1:5" x14ac:dyDescent="0.3">
      <c r="A22" s="4">
        <v>8</v>
      </c>
      <c r="B22" s="4" t="s">
        <v>28</v>
      </c>
      <c r="C22" s="4" t="s">
        <v>118</v>
      </c>
      <c r="D22" s="4">
        <v>1</v>
      </c>
      <c r="E22" s="4"/>
    </row>
    <row r="23" spans="1:5" x14ac:dyDescent="0.3">
      <c r="A23" s="4">
        <v>9</v>
      </c>
      <c r="B23" s="4" t="s">
        <v>23</v>
      </c>
      <c r="C23" s="4" t="s">
        <v>118</v>
      </c>
      <c r="D23" s="4">
        <v>1</v>
      </c>
      <c r="E23" s="4"/>
    </row>
    <row r="24" spans="1:5" x14ac:dyDescent="0.3">
      <c r="A24" s="4">
        <v>10</v>
      </c>
      <c r="B24" s="4" t="s">
        <v>25</v>
      </c>
      <c r="C24" s="4" t="s">
        <v>118</v>
      </c>
      <c r="D24" s="4">
        <v>1</v>
      </c>
      <c r="E24" s="4"/>
    </row>
    <row r="25" spans="1:5" x14ac:dyDescent="0.3">
      <c r="A25" s="4">
        <v>11</v>
      </c>
      <c r="B25" s="4" t="s">
        <v>24</v>
      </c>
      <c r="C25" s="4" t="s">
        <v>118</v>
      </c>
      <c r="D25" s="4">
        <v>1</v>
      </c>
      <c r="E25" s="4"/>
    </row>
    <row r="26" spans="1:5" x14ac:dyDescent="0.3">
      <c r="A26" s="4">
        <v>12</v>
      </c>
      <c r="B26" s="4" t="s">
        <v>26</v>
      </c>
      <c r="C26" s="4" t="s">
        <v>118</v>
      </c>
      <c r="D26" s="4">
        <v>1</v>
      </c>
      <c r="E26" s="4"/>
    </row>
    <row r="27" spans="1:5" x14ac:dyDescent="0.3">
      <c r="A27" s="4">
        <v>13</v>
      </c>
      <c r="B27" s="4" t="s">
        <v>29</v>
      </c>
      <c r="C27" s="4" t="s">
        <v>118</v>
      </c>
      <c r="D27" s="4">
        <v>1</v>
      </c>
      <c r="E27" s="4"/>
    </row>
    <row r="28" spans="1:5" x14ac:dyDescent="0.3">
      <c r="A28" s="4">
        <v>14</v>
      </c>
      <c r="B28" s="4" t="s">
        <v>30</v>
      </c>
      <c r="C28" s="4" t="s">
        <v>118</v>
      </c>
      <c r="D28" s="4">
        <v>1</v>
      </c>
      <c r="E28" s="4"/>
    </row>
    <row r="29" spans="1:5" x14ac:dyDescent="0.3">
      <c r="A29" s="4">
        <v>15</v>
      </c>
      <c r="B29" s="4" t="s">
        <v>31</v>
      </c>
      <c r="C29" s="4" t="s">
        <v>118</v>
      </c>
      <c r="D29" s="4">
        <v>1</v>
      </c>
      <c r="E29" s="4"/>
    </row>
    <row r="30" spans="1:5" x14ac:dyDescent="0.3">
      <c r="A30" s="4">
        <v>16</v>
      </c>
      <c r="B30" s="4" t="s">
        <v>134</v>
      </c>
      <c r="C30" s="4" t="s">
        <v>118</v>
      </c>
      <c r="D30" s="4">
        <v>1</v>
      </c>
      <c r="E30" s="4"/>
    </row>
    <row r="31" spans="1:5" x14ac:dyDescent="0.3">
      <c r="A31" s="4">
        <v>17</v>
      </c>
      <c r="B31" s="4" t="s">
        <v>135</v>
      </c>
      <c r="C31" s="4" t="s">
        <v>148</v>
      </c>
      <c r="D31" s="4">
        <v>1</v>
      </c>
      <c r="E31" s="4"/>
    </row>
    <row r="32" spans="1:5" x14ac:dyDescent="0.3">
      <c r="A32" s="4">
        <v>18</v>
      </c>
      <c r="B32" s="4" t="s">
        <v>35</v>
      </c>
      <c r="C32" s="4" t="s">
        <v>118</v>
      </c>
      <c r="D32" s="4">
        <v>1</v>
      </c>
      <c r="E32" s="15"/>
    </row>
    <row r="33" spans="1:5" x14ac:dyDescent="0.3">
      <c r="A33" s="4">
        <v>19</v>
      </c>
      <c r="B33" s="4" t="s">
        <v>154</v>
      </c>
      <c r="C33" s="4" t="s">
        <v>148</v>
      </c>
      <c r="D33" s="4"/>
      <c r="E33" s="4"/>
    </row>
    <row r="35" spans="1:5" ht="16.2" x14ac:dyDescent="0.35">
      <c r="A35" s="4"/>
      <c r="B35" s="6" t="s">
        <v>32</v>
      </c>
      <c r="C35" s="5" t="s">
        <v>7</v>
      </c>
      <c r="D35" s="5" t="s">
        <v>3</v>
      </c>
      <c r="E35" s="5" t="s">
        <v>4</v>
      </c>
    </row>
    <row r="36" spans="1:5" x14ac:dyDescent="0.3">
      <c r="A36" s="4">
        <v>1</v>
      </c>
      <c r="B36" s="4" t="s">
        <v>41</v>
      </c>
      <c r="C36" s="4" t="s">
        <v>118</v>
      </c>
      <c r="D36" s="4">
        <v>1</v>
      </c>
      <c r="E36" s="4"/>
    </row>
    <row r="37" spans="1:5" x14ac:dyDescent="0.3">
      <c r="A37" s="4">
        <v>2</v>
      </c>
      <c r="B37" s="4" t="s">
        <v>40</v>
      </c>
      <c r="C37" s="4" t="s">
        <v>118</v>
      </c>
      <c r="D37" s="4">
        <v>1</v>
      </c>
      <c r="E37" s="4"/>
    </row>
    <row r="38" spans="1:5" x14ac:dyDescent="0.3">
      <c r="A38" s="4">
        <v>3</v>
      </c>
      <c r="B38" s="4" t="s">
        <v>36</v>
      </c>
      <c r="C38" s="4" t="s">
        <v>118</v>
      </c>
      <c r="D38" s="4">
        <v>1</v>
      </c>
      <c r="E38" s="4"/>
    </row>
    <row r="39" spans="1:5" x14ac:dyDescent="0.3">
      <c r="A39" s="4">
        <v>4</v>
      </c>
      <c r="B39" s="4" t="s">
        <v>42</v>
      </c>
      <c r="C39" s="4" t="s">
        <v>118</v>
      </c>
      <c r="D39" s="4">
        <v>1</v>
      </c>
      <c r="E39" s="4"/>
    </row>
    <row r="40" spans="1:5" x14ac:dyDescent="0.3">
      <c r="A40" s="4">
        <v>5</v>
      </c>
      <c r="B40" s="4" t="s">
        <v>43</v>
      </c>
      <c r="C40" s="4" t="s">
        <v>118</v>
      </c>
      <c r="D40" s="4">
        <v>1</v>
      </c>
      <c r="E40" s="4"/>
    </row>
    <row r="41" spans="1:5" x14ac:dyDescent="0.3">
      <c r="A41" s="4">
        <v>6</v>
      </c>
      <c r="B41" s="4" t="s">
        <v>167</v>
      </c>
      <c r="C41" s="4" t="s">
        <v>118</v>
      </c>
      <c r="D41" s="4">
        <v>1</v>
      </c>
      <c r="E41" s="4"/>
    </row>
    <row r="42" spans="1:5" x14ac:dyDescent="0.3">
      <c r="A42" s="4">
        <v>7</v>
      </c>
      <c r="B42" s="4" t="s">
        <v>37</v>
      </c>
      <c r="C42" s="4" t="s">
        <v>118</v>
      </c>
      <c r="D42" s="4">
        <v>1</v>
      </c>
      <c r="E42" s="4"/>
    </row>
    <row r="43" spans="1:5" x14ac:dyDescent="0.3">
      <c r="A43" s="4">
        <v>8</v>
      </c>
      <c r="B43" s="4" t="s">
        <v>158</v>
      </c>
      <c r="C43" s="4" t="s">
        <v>159</v>
      </c>
      <c r="D43" s="4">
        <v>1</v>
      </c>
      <c r="E43" s="4"/>
    </row>
    <row r="44" spans="1:5" x14ac:dyDescent="0.3">
      <c r="A44" s="4">
        <v>9</v>
      </c>
      <c r="B44" s="4" t="s">
        <v>173</v>
      </c>
      <c r="C44" s="4" t="s">
        <v>159</v>
      </c>
      <c r="D44" s="4">
        <v>1</v>
      </c>
      <c r="E44" s="4"/>
    </row>
    <row r="46" spans="1:5" x14ac:dyDescent="0.3">
      <c r="A46" s="4">
        <v>3</v>
      </c>
      <c r="B46" s="5" t="s">
        <v>6</v>
      </c>
      <c r="C46" s="5" t="s">
        <v>7</v>
      </c>
      <c r="D46" s="5" t="s">
        <v>3</v>
      </c>
      <c r="E46" s="5" t="s">
        <v>4</v>
      </c>
    </row>
    <row r="47" spans="1:5" x14ac:dyDescent="0.3">
      <c r="A47" s="16">
        <v>1</v>
      </c>
      <c r="B47" s="4" t="s">
        <v>9</v>
      </c>
      <c r="C47" s="4" t="s">
        <v>124</v>
      </c>
      <c r="D47" s="4">
        <v>1</v>
      </c>
      <c r="E47" s="4"/>
    </row>
    <row r="48" spans="1:5" x14ac:dyDescent="0.3">
      <c r="A48" s="16">
        <v>2</v>
      </c>
      <c r="B48" s="4" t="s">
        <v>10</v>
      </c>
      <c r="C48" s="4" t="s">
        <v>124</v>
      </c>
      <c r="D48" s="4">
        <v>1</v>
      </c>
      <c r="E48" s="4"/>
    </row>
    <row r="49" spans="1:5" x14ac:dyDescent="0.3">
      <c r="A49" s="16">
        <v>3</v>
      </c>
      <c r="B49" s="4" t="s">
        <v>11</v>
      </c>
      <c r="C49" s="4" t="s">
        <v>124</v>
      </c>
      <c r="D49" s="4">
        <v>1</v>
      </c>
      <c r="E49" s="4"/>
    </row>
    <row r="50" spans="1:5" x14ac:dyDescent="0.3">
      <c r="A50" s="16">
        <v>4</v>
      </c>
      <c r="B50" s="4" t="s">
        <v>12</v>
      </c>
      <c r="C50" s="4" t="s">
        <v>124</v>
      </c>
      <c r="D50" s="4">
        <v>1</v>
      </c>
      <c r="E50" s="4"/>
    </row>
    <row r="51" spans="1:5" x14ac:dyDescent="0.3">
      <c r="A51" s="16">
        <v>5</v>
      </c>
      <c r="B51" s="4" t="s">
        <v>13</v>
      </c>
      <c r="C51" s="4" t="s">
        <v>124</v>
      </c>
      <c r="D51" s="4">
        <v>1</v>
      </c>
      <c r="E51" s="4"/>
    </row>
    <row r="52" spans="1:5" x14ac:dyDescent="0.3">
      <c r="A52" s="16">
        <v>6</v>
      </c>
      <c r="B52" s="4" t="s">
        <v>168</v>
      </c>
      <c r="C52" s="4" t="s">
        <v>124</v>
      </c>
      <c r="D52" s="4">
        <v>1</v>
      </c>
      <c r="E52" s="4"/>
    </row>
    <row r="53" spans="1:5" x14ac:dyDescent="0.3">
      <c r="A53" s="16">
        <v>7</v>
      </c>
      <c r="B53" s="4" t="s">
        <v>14</v>
      </c>
      <c r="C53" s="4" t="s">
        <v>124</v>
      </c>
      <c r="D53" s="4">
        <v>1</v>
      </c>
      <c r="E53" s="4"/>
    </row>
    <row r="54" spans="1:5" x14ac:dyDescent="0.3">
      <c r="A54" s="16">
        <v>8</v>
      </c>
      <c r="B54" s="4" t="s">
        <v>15</v>
      </c>
      <c r="C54" s="4" t="s">
        <v>124</v>
      </c>
      <c r="D54" s="4">
        <v>1</v>
      </c>
      <c r="E54" s="4"/>
    </row>
    <row r="55" spans="1:5" x14ac:dyDescent="0.3">
      <c r="A55" s="16">
        <v>9</v>
      </c>
      <c r="B55" s="4" t="s">
        <v>163</v>
      </c>
      <c r="C55" s="4" t="s">
        <v>159</v>
      </c>
      <c r="D55" s="4">
        <v>1</v>
      </c>
      <c r="E55" s="4"/>
    </row>
    <row r="56" spans="1:5" x14ac:dyDescent="0.3">
      <c r="A56" s="16">
        <v>10</v>
      </c>
      <c r="B56" s="4" t="s">
        <v>34</v>
      </c>
      <c r="C56" s="4" t="s">
        <v>118</v>
      </c>
      <c r="D56" s="4">
        <v>1</v>
      </c>
      <c r="E56" s="4"/>
    </row>
    <row r="57" spans="1:5" x14ac:dyDescent="0.3">
      <c r="A57" s="16">
        <v>11</v>
      </c>
      <c r="B57" s="4" t="s">
        <v>169</v>
      </c>
      <c r="C57" s="4" t="s">
        <v>118</v>
      </c>
      <c r="D57" s="4">
        <v>1</v>
      </c>
      <c r="E57" s="4"/>
    </row>
    <row r="58" spans="1:5" x14ac:dyDescent="0.3">
      <c r="A58" s="16">
        <v>12</v>
      </c>
      <c r="B58" s="4" t="s">
        <v>160</v>
      </c>
      <c r="C58" s="4" t="s">
        <v>161</v>
      </c>
      <c r="D58" s="4">
        <v>1</v>
      </c>
      <c r="E58" s="4"/>
    </row>
    <row r="59" spans="1:5" x14ac:dyDescent="0.3">
      <c r="A59" s="16">
        <v>13</v>
      </c>
      <c r="B59" s="4" t="s">
        <v>223</v>
      </c>
      <c r="C59" s="4" t="s">
        <v>161</v>
      </c>
      <c r="D59" s="4">
        <v>1</v>
      </c>
      <c r="E59" s="4"/>
    </row>
    <row r="62" spans="1:5" x14ac:dyDescent="0.3">
      <c r="A62" s="4">
        <v>4</v>
      </c>
      <c r="B62" s="11" t="s">
        <v>136</v>
      </c>
      <c r="C62" s="5" t="s">
        <v>7</v>
      </c>
      <c r="D62" s="5" t="s">
        <v>3</v>
      </c>
      <c r="E62" s="5" t="s">
        <v>4</v>
      </c>
    </row>
    <row r="63" spans="1:5" x14ac:dyDescent="0.3">
      <c r="A63" s="4">
        <v>4.0999999999999996</v>
      </c>
      <c r="B63" s="12" t="s">
        <v>131</v>
      </c>
      <c r="C63" s="4" t="s">
        <v>159</v>
      </c>
      <c r="D63" s="4">
        <v>1</v>
      </c>
      <c r="E63" s="4"/>
    </row>
    <row r="64" spans="1:5" x14ac:dyDescent="0.3">
      <c r="A64" s="4">
        <v>4.2</v>
      </c>
      <c r="B64" s="12" t="s">
        <v>132</v>
      </c>
      <c r="C64" s="4" t="s">
        <v>159</v>
      </c>
      <c r="D64" s="4">
        <v>1</v>
      </c>
      <c r="E64" s="4"/>
    </row>
    <row r="65" spans="1:5" x14ac:dyDescent="0.3">
      <c r="A65" s="4">
        <v>4.3</v>
      </c>
      <c r="B65" s="12" t="s">
        <v>133</v>
      </c>
      <c r="C65" s="4" t="s">
        <v>159</v>
      </c>
      <c r="D65" s="4">
        <v>1</v>
      </c>
      <c r="E65" s="4"/>
    </row>
    <row r="66" spans="1:5" x14ac:dyDescent="0.3">
      <c r="A66" s="4">
        <v>4.4000000000000004</v>
      </c>
      <c r="B66" s="4" t="s">
        <v>127</v>
      </c>
      <c r="C66" s="4" t="s">
        <v>171</v>
      </c>
      <c r="D66" s="4">
        <v>1</v>
      </c>
      <c r="E66" s="4"/>
    </row>
    <row r="67" spans="1:5" x14ac:dyDescent="0.3">
      <c r="A67" s="4">
        <v>4.5</v>
      </c>
      <c r="B67" s="4" t="s">
        <v>128</v>
      </c>
      <c r="C67" s="4" t="s">
        <v>171</v>
      </c>
      <c r="D67" s="4">
        <v>1</v>
      </c>
      <c r="E67" s="4"/>
    </row>
    <row r="68" spans="1:5" x14ac:dyDescent="0.3">
      <c r="A68" s="4">
        <v>4.5999999999999996</v>
      </c>
      <c r="B68" s="4" t="s">
        <v>129</v>
      </c>
      <c r="C68" s="4" t="s">
        <v>171</v>
      </c>
      <c r="D68" s="4">
        <v>1</v>
      </c>
      <c r="E68" s="4"/>
    </row>
    <row r="69" spans="1:5" x14ac:dyDescent="0.3">
      <c r="A69" s="4">
        <v>4.7</v>
      </c>
      <c r="B69" s="4" t="s">
        <v>130</v>
      </c>
      <c r="C69" s="4" t="s">
        <v>171</v>
      </c>
      <c r="D69" s="4">
        <v>1</v>
      </c>
      <c r="E69" s="4"/>
    </row>
    <row r="70" spans="1:5" s="8" customFormat="1" ht="21.6" customHeight="1" x14ac:dyDescent="0.3"/>
    <row r="71" spans="1:5" s="8" customFormat="1" x14ac:dyDescent="0.3"/>
    <row r="72" spans="1:5" x14ac:dyDescent="0.3">
      <c r="A72" s="4">
        <v>5</v>
      </c>
      <c r="B72" s="5" t="s">
        <v>157</v>
      </c>
      <c r="C72" s="5" t="s">
        <v>7</v>
      </c>
      <c r="D72" s="5" t="s">
        <v>3</v>
      </c>
      <c r="E72" s="5" t="s">
        <v>4</v>
      </c>
    </row>
    <row r="73" spans="1:5" x14ac:dyDescent="0.3">
      <c r="A73" s="4">
        <v>5.0999999999999996</v>
      </c>
      <c r="B73" s="4" t="s">
        <v>164</v>
      </c>
      <c r="C73" s="4" t="s">
        <v>170</v>
      </c>
      <c r="D73" s="4">
        <v>1</v>
      </c>
      <c r="E73" s="4"/>
    </row>
    <row r="74" spans="1:5" x14ac:dyDescent="0.3">
      <c r="A74" s="4">
        <v>5.2</v>
      </c>
      <c r="B74" s="4" t="s">
        <v>162</v>
      </c>
      <c r="C74" s="4" t="s">
        <v>118</v>
      </c>
      <c r="D74" s="4">
        <v>1</v>
      </c>
      <c r="E74" s="4"/>
    </row>
    <row r="75" spans="1:5" x14ac:dyDescent="0.3">
      <c r="A75" s="4">
        <v>5.3</v>
      </c>
      <c r="B75" s="4" t="s">
        <v>39</v>
      </c>
      <c r="C75" s="4" t="s">
        <v>118</v>
      </c>
      <c r="D75" s="4">
        <v>1</v>
      </c>
      <c r="E75" s="4"/>
    </row>
    <row r="76" spans="1:5" x14ac:dyDescent="0.3">
      <c r="A76" s="4">
        <v>5.4</v>
      </c>
      <c r="B76" s="4" t="s">
        <v>38</v>
      </c>
      <c r="C76" s="4" t="s">
        <v>118</v>
      </c>
      <c r="D76" s="4">
        <v>1</v>
      </c>
      <c r="E76" s="4"/>
    </row>
  </sheetData>
  <mergeCells count="1">
    <mergeCell ref="A1:E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view="pageBreakPreview" topLeftCell="A65" zoomScale="85" zoomScaleNormal="100" zoomScaleSheetLayoutView="85" workbookViewId="0">
      <selection activeCell="E85" sqref="E85"/>
    </sheetView>
  </sheetViews>
  <sheetFormatPr defaultRowHeight="15.6" x14ac:dyDescent="0.3"/>
  <cols>
    <col min="1" max="1" width="8.88671875" style="2"/>
    <col min="2" max="2" width="38.109375" style="2" bestFit="1" customWidth="1"/>
    <col min="3" max="3" width="14.5546875" style="2" customWidth="1"/>
    <col min="4" max="4" width="13.21875" style="2" bestFit="1" customWidth="1"/>
    <col min="5" max="5" width="11.77734375" style="2" bestFit="1" customWidth="1"/>
    <col min="6" max="16384" width="8.88671875" style="2"/>
  </cols>
  <sheetData>
    <row r="1" spans="1:8" ht="20.399999999999999" x14ac:dyDescent="0.35">
      <c r="A1" s="47" t="s">
        <v>216</v>
      </c>
    </row>
    <row r="2" spans="1:8" x14ac:dyDescent="0.3">
      <c r="B2" s="2" t="s">
        <v>217</v>
      </c>
    </row>
    <row r="3" spans="1:8" x14ac:dyDescent="0.3">
      <c r="B3" s="2" t="s">
        <v>218</v>
      </c>
    </row>
    <row r="4" spans="1:8" x14ac:dyDescent="0.3">
      <c r="B4" s="2" t="s">
        <v>219</v>
      </c>
    </row>
    <row r="7" spans="1:8" ht="22.8" x14ac:dyDescent="0.4">
      <c r="A7" s="73" t="s">
        <v>183</v>
      </c>
      <c r="B7" s="73"/>
      <c r="C7" s="73"/>
      <c r="D7" s="73"/>
      <c r="E7" s="73"/>
      <c r="F7" s="73"/>
      <c r="G7" s="73"/>
      <c r="H7" s="73"/>
    </row>
    <row r="8" spans="1:8" x14ac:dyDescent="0.3">
      <c r="E8" s="74" t="s">
        <v>143</v>
      </c>
      <c r="F8" s="74"/>
      <c r="G8" s="74"/>
      <c r="H8" s="74"/>
    </row>
    <row r="9" spans="1:8" x14ac:dyDescent="0.3">
      <c r="A9" s="5">
        <v>1</v>
      </c>
      <c r="B9" s="5" t="s">
        <v>0</v>
      </c>
      <c r="C9" s="5" t="s">
        <v>7</v>
      </c>
      <c r="D9" s="5" t="s">
        <v>3</v>
      </c>
      <c r="E9" s="5" t="s">
        <v>144</v>
      </c>
      <c r="F9" s="5" t="s">
        <v>145</v>
      </c>
      <c r="G9" s="5" t="s">
        <v>146</v>
      </c>
      <c r="H9" s="5" t="s">
        <v>147</v>
      </c>
    </row>
    <row r="10" spans="1:8" x14ac:dyDescent="0.3">
      <c r="A10" s="4">
        <v>1.1000000000000001</v>
      </c>
      <c r="B10" s="4" t="s">
        <v>150</v>
      </c>
      <c r="C10" s="4" t="s">
        <v>118</v>
      </c>
      <c r="D10" s="4">
        <v>1</v>
      </c>
      <c r="E10" s="4">
        <v>20</v>
      </c>
      <c r="F10" s="4">
        <v>15</v>
      </c>
      <c r="G10" s="4">
        <v>10</v>
      </c>
      <c r="H10" s="4">
        <v>1</v>
      </c>
    </row>
    <row r="11" spans="1:8" x14ac:dyDescent="0.3">
      <c r="A11" s="4">
        <v>1.2</v>
      </c>
      <c r="B11" s="4" t="s">
        <v>151</v>
      </c>
      <c r="C11" s="4" t="s">
        <v>118</v>
      </c>
      <c r="D11" s="4">
        <v>1</v>
      </c>
      <c r="E11" s="4">
        <v>20</v>
      </c>
      <c r="F11" s="4">
        <v>15</v>
      </c>
      <c r="G11" s="4">
        <v>10</v>
      </c>
      <c r="H11" s="4">
        <v>1</v>
      </c>
    </row>
    <row r="12" spans="1:8" x14ac:dyDescent="0.3">
      <c r="A12" s="4">
        <v>1.3</v>
      </c>
      <c r="B12" s="4" t="s">
        <v>1</v>
      </c>
      <c r="C12" s="4" t="s">
        <v>118</v>
      </c>
      <c r="D12" s="4">
        <v>1</v>
      </c>
      <c r="E12" s="4">
        <v>10</v>
      </c>
      <c r="F12" s="4">
        <v>8</v>
      </c>
      <c r="G12" s="4">
        <v>5</v>
      </c>
      <c r="H12" s="4">
        <v>1</v>
      </c>
    </row>
    <row r="13" spans="1:8" x14ac:dyDescent="0.3">
      <c r="A13" s="4">
        <v>1.4</v>
      </c>
      <c r="B13" s="4" t="s">
        <v>152</v>
      </c>
      <c r="C13" s="4" t="s">
        <v>118</v>
      </c>
      <c r="D13" s="4">
        <v>1</v>
      </c>
      <c r="E13" s="4">
        <v>10</v>
      </c>
      <c r="F13" s="4">
        <v>8</v>
      </c>
      <c r="G13" s="4">
        <v>5</v>
      </c>
      <c r="H13" s="4">
        <v>1</v>
      </c>
    </row>
    <row r="14" spans="1:8" x14ac:dyDescent="0.3">
      <c r="A14" s="4">
        <v>1.5</v>
      </c>
      <c r="B14" s="4" t="s">
        <v>125</v>
      </c>
      <c r="C14" s="4" t="s">
        <v>8</v>
      </c>
      <c r="D14" s="4">
        <v>1</v>
      </c>
      <c r="E14" s="4">
        <v>10</v>
      </c>
      <c r="F14" s="4">
        <v>8</v>
      </c>
      <c r="G14" s="4">
        <v>5</v>
      </c>
      <c r="H14" s="4">
        <v>1</v>
      </c>
    </row>
    <row r="15" spans="1:8" x14ac:dyDescent="0.3">
      <c r="A15" s="4">
        <v>1.6</v>
      </c>
      <c r="B15" s="4" t="s">
        <v>126</v>
      </c>
      <c r="C15" s="4" t="s">
        <v>8</v>
      </c>
      <c r="D15" s="4">
        <v>1</v>
      </c>
      <c r="E15" s="4">
        <v>10</v>
      </c>
      <c r="F15" s="4">
        <v>8</v>
      </c>
      <c r="G15" s="4">
        <v>5</v>
      </c>
      <c r="H15" s="4">
        <v>1</v>
      </c>
    </row>
    <row r="16" spans="1:8" x14ac:dyDescent="0.3">
      <c r="A16" s="72" t="s">
        <v>153</v>
      </c>
      <c r="B16" s="72"/>
      <c r="C16" s="72"/>
      <c r="D16" s="72"/>
      <c r="E16" s="72">
        <f>SUM(E10:E15)</f>
        <v>80</v>
      </c>
      <c r="F16" s="72"/>
      <c r="G16" s="72"/>
      <c r="H16" s="72"/>
    </row>
    <row r="17" spans="1:8" x14ac:dyDescent="0.3">
      <c r="A17" s="8"/>
      <c r="B17" s="8"/>
      <c r="C17" s="8"/>
      <c r="D17" s="8"/>
      <c r="E17" s="8"/>
    </row>
    <row r="18" spans="1:8" x14ac:dyDescent="0.3">
      <c r="E18" s="74"/>
      <c r="F18" s="74"/>
      <c r="G18" s="74"/>
      <c r="H18" s="74"/>
    </row>
    <row r="19" spans="1:8" x14ac:dyDescent="0.3">
      <c r="A19" s="5">
        <v>2</v>
      </c>
      <c r="B19" s="5" t="s">
        <v>2</v>
      </c>
      <c r="C19" s="5" t="s">
        <v>7</v>
      </c>
      <c r="D19" s="5" t="s">
        <v>3</v>
      </c>
      <c r="E19" s="5" t="s">
        <v>144</v>
      </c>
      <c r="F19" s="5" t="s">
        <v>145</v>
      </c>
      <c r="G19" s="5" t="s">
        <v>146</v>
      </c>
      <c r="H19" s="5" t="s">
        <v>147</v>
      </c>
    </row>
    <row r="20" spans="1:8" ht="16.2" x14ac:dyDescent="0.35">
      <c r="A20" s="4"/>
      <c r="B20" s="6" t="s">
        <v>16</v>
      </c>
      <c r="C20" s="4" t="s">
        <v>118</v>
      </c>
      <c r="D20" s="4">
        <v>1</v>
      </c>
      <c r="E20" s="4">
        <v>15</v>
      </c>
      <c r="F20" s="4">
        <v>10</v>
      </c>
      <c r="G20" s="4">
        <v>5</v>
      </c>
      <c r="H20" s="4">
        <v>1</v>
      </c>
    </row>
    <row r="21" spans="1:8" x14ac:dyDescent="0.3">
      <c r="A21" s="4"/>
      <c r="B21" s="4" t="s">
        <v>17</v>
      </c>
      <c r="C21" s="4" t="s">
        <v>118</v>
      </c>
      <c r="D21" s="4">
        <v>1</v>
      </c>
      <c r="E21" s="4">
        <v>15</v>
      </c>
      <c r="F21" s="4">
        <v>10</v>
      </c>
      <c r="G21" s="4">
        <v>5</v>
      </c>
      <c r="H21" s="4">
        <v>1</v>
      </c>
    </row>
    <row r="22" spans="1:8" x14ac:dyDescent="0.3">
      <c r="A22" s="4"/>
      <c r="B22" s="4" t="s">
        <v>18</v>
      </c>
      <c r="C22" s="4" t="s">
        <v>118</v>
      </c>
      <c r="D22" s="4">
        <v>1</v>
      </c>
      <c r="E22" s="4">
        <v>15</v>
      </c>
      <c r="F22" s="4">
        <v>10</v>
      </c>
      <c r="G22" s="4">
        <v>5</v>
      </c>
      <c r="H22" s="4">
        <v>1</v>
      </c>
    </row>
    <row r="23" spans="1:8" x14ac:dyDescent="0.3">
      <c r="A23" s="4"/>
      <c r="B23" s="4" t="s">
        <v>19</v>
      </c>
      <c r="C23" s="4" t="s">
        <v>118</v>
      </c>
      <c r="D23" s="4">
        <v>1</v>
      </c>
      <c r="E23" s="4">
        <v>15</v>
      </c>
      <c r="F23" s="4">
        <v>10</v>
      </c>
      <c r="G23" s="4">
        <v>5</v>
      </c>
      <c r="H23" s="4">
        <v>1</v>
      </c>
    </row>
    <row r="24" spans="1:8" x14ac:dyDescent="0.3">
      <c r="A24" s="4"/>
      <c r="B24" s="4" t="s">
        <v>27</v>
      </c>
      <c r="C24" s="4" t="s">
        <v>118</v>
      </c>
      <c r="D24" s="4">
        <v>1</v>
      </c>
      <c r="E24" s="4">
        <v>15</v>
      </c>
      <c r="F24" s="4">
        <v>10</v>
      </c>
      <c r="G24" s="4">
        <v>5</v>
      </c>
      <c r="H24" s="4">
        <v>1</v>
      </c>
    </row>
    <row r="25" spans="1:8" x14ac:dyDescent="0.3">
      <c r="A25" s="4"/>
      <c r="B25" s="4" t="s">
        <v>20</v>
      </c>
      <c r="C25" s="4" t="s">
        <v>118</v>
      </c>
      <c r="D25" s="4">
        <v>1</v>
      </c>
      <c r="E25" s="4">
        <v>15</v>
      </c>
      <c r="F25" s="4">
        <v>10</v>
      </c>
      <c r="G25" s="4">
        <v>5</v>
      </c>
      <c r="H25" s="4">
        <v>1</v>
      </c>
    </row>
    <row r="26" spans="1:8" x14ac:dyDescent="0.3">
      <c r="A26" s="4"/>
      <c r="B26" s="4" t="s">
        <v>21</v>
      </c>
      <c r="C26" s="4" t="s">
        <v>118</v>
      </c>
      <c r="D26" s="4">
        <v>1</v>
      </c>
      <c r="E26" s="4">
        <v>15</v>
      </c>
      <c r="F26" s="4">
        <v>10</v>
      </c>
      <c r="G26" s="4">
        <v>5</v>
      </c>
      <c r="H26" s="4">
        <v>1</v>
      </c>
    </row>
    <row r="27" spans="1:8" x14ac:dyDescent="0.3">
      <c r="A27" s="4"/>
      <c r="B27" s="4" t="s">
        <v>22</v>
      </c>
      <c r="C27" s="4" t="s">
        <v>118</v>
      </c>
      <c r="D27" s="4">
        <v>1</v>
      </c>
      <c r="E27" s="4">
        <v>15</v>
      </c>
      <c r="F27" s="4">
        <v>10</v>
      </c>
      <c r="G27" s="4">
        <v>5</v>
      </c>
      <c r="H27" s="4">
        <v>1</v>
      </c>
    </row>
    <row r="28" spans="1:8" x14ac:dyDescent="0.3">
      <c r="A28" s="4"/>
      <c r="B28" s="4" t="s">
        <v>28</v>
      </c>
      <c r="C28" s="4" t="s">
        <v>118</v>
      </c>
      <c r="D28" s="4">
        <v>1</v>
      </c>
      <c r="E28" s="4">
        <v>15</v>
      </c>
      <c r="F28" s="4">
        <v>10</v>
      </c>
      <c r="G28" s="4">
        <v>5</v>
      </c>
      <c r="H28" s="4">
        <v>1</v>
      </c>
    </row>
    <row r="29" spans="1:8" x14ac:dyDescent="0.3">
      <c r="A29" s="4"/>
      <c r="B29" s="4" t="s">
        <v>23</v>
      </c>
      <c r="C29" s="4" t="s">
        <v>118</v>
      </c>
      <c r="D29" s="4">
        <v>1</v>
      </c>
      <c r="E29" s="4">
        <v>15</v>
      </c>
      <c r="F29" s="4">
        <v>10</v>
      </c>
      <c r="G29" s="4">
        <v>5</v>
      </c>
      <c r="H29" s="4">
        <v>1</v>
      </c>
    </row>
    <row r="30" spans="1:8" x14ac:dyDescent="0.3">
      <c r="A30" s="4"/>
      <c r="B30" s="4" t="s">
        <v>25</v>
      </c>
      <c r="C30" s="4" t="s">
        <v>118</v>
      </c>
      <c r="D30" s="4">
        <v>1</v>
      </c>
      <c r="E30" s="4">
        <v>15</v>
      </c>
      <c r="F30" s="4">
        <v>10</v>
      </c>
      <c r="G30" s="4">
        <v>5</v>
      </c>
      <c r="H30" s="4">
        <v>1</v>
      </c>
    </row>
    <row r="31" spans="1:8" x14ac:dyDescent="0.3">
      <c r="A31" s="4"/>
      <c r="B31" s="4" t="s">
        <v>24</v>
      </c>
      <c r="C31" s="4" t="s">
        <v>118</v>
      </c>
      <c r="D31" s="4">
        <v>1</v>
      </c>
      <c r="E31" s="4">
        <v>15</v>
      </c>
      <c r="F31" s="4">
        <v>10</v>
      </c>
      <c r="G31" s="4">
        <v>5</v>
      </c>
      <c r="H31" s="4">
        <v>1</v>
      </c>
    </row>
    <row r="32" spans="1:8" x14ac:dyDescent="0.3">
      <c r="A32" s="4"/>
      <c r="B32" s="4" t="s">
        <v>26</v>
      </c>
      <c r="C32" s="4" t="s">
        <v>118</v>
      </c>
      <c r="D32" s="4">
        <v>1</v>
      </c>
      <c r="E32" s="4">
        <v>15</v>
      </c>
      <c r="F32" s="4">
        <v>10</v>
      </c>
      <c r="G32" s="4">
        <v>5</v>
      </c>
      <c r="H32" s="4">
        <v>1</v>
      </c>
    </row>
    <row r="33" spans="1:8" x14ac:dyDescent="0.3">
      <c r="A33" s="4"/>
      <c r="B33" s="4" t="s">
        <v>29</v>
      </c>
      <c r="C33" s="4" t="s">
        <v>118</v>
      </c>
      <c r="D33" s="4">
        <v>1</v>
      </c>
      <c r="E33" s="4">
        <v>10</v>
      </c>
      <c r="F33" s="4">
        <v>8</v>
      </c>
      <c r="G33" s="4">
        <v>5</v>
      </c>
      <c r="H33" s="4">
        <v>1</v>
      </c>
    </row>
    <row r="34" spans="1:8" x14ac:dyDescent="0.3">
      <c r="A34" s="4"/>
      <c r="B34" s="4" t="s">
        <v>30</v>
      </c>
      <c r="C34" s="4" t="s">
        <v>118</v>
      </c>
      <c r="D34" s="4">
        <v>1</v>
      </c>
      <c r="E34" s="4">
        <v>10</v>
      </c>
      <c r="F34" s="4">
        <v>8</v>
      </c>
      <c r="G34" s="4">
        <v>5</v>
      </c>
      <c r="H34" s="4">
        <v>1</v>
      </c>
    </row>
    <row r="35" spans="1:8" x14ac:dyDescent="0.3">
      <c r="A35" s="4"/>
      <c r="B35" s="4" t="s">
        <v>31</v>
      </c>
      <c r="C35" s="4" t="s">
        <v>118</v>
      </c>
      <c r="D35" s="4">
        <v>1</v>
      </c>
      <c r="E35" s="4">
        <v>10</v>
      </c>
      <c r="F35" s="4">
        <v>8</v>
      </c>
      <c r="G35" s="4">
        <v>5</v>
      </c>
      <c r="H35" s="4">
        <v>1</v>
      </c>
    </row>
    <row r="36" spans="1:8" x14ac:dyDescent="0.3">
      <c r="A36" s="4"/>
      <c r="B36" s="4" t="s">
        <v>134</v>
      </c>
      <c r="C36" s="4" t="s">
        <v>118</v>
      </c>
      <c r="D36" s="4">
        <v>1</v>
      </c>
      <c r="E36" s="4">
        <v>15</v>
      </c>
      <c r="F36" s="4">
        <v>10</v>
      </c>
      <c r="G36" s="4">
        <v>5</v>
      </c>
      <c r="H36" s="4">
        <v>1</v>
      </c>
    </row>
    <row r="37" spans="1:8" x14ac:dyDescent="0.3">
      <c r="A37" s="4"/>
      <c r="B37" s="4" t="s">
        <v>135</v>
      </c>
      <c r="C37" s="4" t="s">
        <v>155</v>
      </c>
      <c r="D37" s="4">
        <v>1</v>
      </c>
      <c r="E37" s="4">
        <v>15</v>
      </c>
      <c r="F37" s="4">
        <v>10</v>
      </c>
      <c r="G37" s="4">
        <v>5</v>
      </c>
      <c r="H37" s="4">
        <v>1</v>
      </c>
    </row>
    <row r="38" spans="1:8" x14ac:dyDescent="0.3">
      <c r="A38" s="4"/>
      <c r="B38" s="4" t="s">
        <v>35</v>
      </c>
      <c r="C38" s="4" t="s">
        <v>118</v>
      </c>
      <c r="D38" s="4">
        <v>1</v>
      </c>
      <c r="E38" s="4">
        <v>15</v>
      </c>
      <c r="F38" s="4">
        <v>10</v>
      </c>
      <c r="G38" s="4">
        <v>5</v>
      </c>
      <c r="H38" s="4">
        <v>1</v>
      </c>
    </row>
    <row r="39" spans="1:8" x14ac:dyDescent="0.3">
      <c r="A39" s="4"/>
      <c r="B39" s="4" t="s">
        <v>154</v>
      </c>
      <c r="C39" s="4" t="s">
        <v>155</v>
      </c>
      <c r="D39" s="4">
        <v>1</v>
      </c>
      <c r="E39" s="4">
        <v>15</v>
      </c>
      <c r="F39" s="4">
        <v>10</v>
      </c>
      <c r="G39" s="4">
        <v>5</v>
      </c>
      <c r="H39" s="4">
        <v>1</v>
      </c>
    </row>
    <row r="40" spans="1:8" x14ac:dyDescent="0.3">
      <c r="A40" s="75" t="s">
        <v>156</v>
      </c>
      <c r="B40" s="75"/>
      <c r="C40" s="75"/>
      <c r="D40" s="75"/>
      <c r="E40" s="75">
        <f>SUM(E20:E39)</f>
        <v>285</v>
      </c>
      <c r="F40" s="75"/>
      <c r="G40" s="75"/>
      <c r="H40" s="75"/>
    </row>
    <row r="42" spans="1:8" ht="16.2" x14ac:dyDescent="0.35">
      <c r="A42" s="4"/>
      <c r="B42" s="6" t="s">
        <v>32</v>
      </c>
      <c r="C42" s="5" t="s">
        <v>7</v>
      </c>
      <c r="D42" s="5" t="s">
        <v>3</v>
      </c>
      <c r="E42" s="5" t="s">
        <v>144</v>
      </c>
      <c r="F42" s="5" t="s">
        <v>145</v>
      </c>
      <c r="G42" s="5" t="s">
        <v>146</v>
      </c>
      <c r="H42" s="5" t="s">
        <v>147</v>
      </c>
    </row>
    <row r="43" spans="1:8" x14ac:dyDescent="0.3">
      <c r="A43" s="4">
        <v>1</v>
      </c>
      <c r="B43" s="4" t="s">
        <v>41</v>
      </c>
      <c r="C43" s="4" t="s">
        <v>118</v>
      </c>
      <c r="D43" s="4">
        <v>1</v>
      </c>
      <c r="E43" s="4">
        <v>20</v>
      </c>
      <c r="F43" s="4">
        <v>15</v>
      </c>
      <c r="G43" s="4">
        <v>10</v>
      </c>
      <c r="H43" s="4">
        <v>1</v>
      </c>
    </row>
    <row r="44" spans="1:8" x14ac:dyDescent="0.3">
      <c r="A44" s="4">
        <v>2</v>
      </c>
      <c r="B44" s="4" t="s">
        <v>40</v>
      </c>
      <c r="C44" s="4" t="s">
        <v>118</v>
      </c>
      <c r="D44" s="4">
        <v>1</v>
      </c>
      <c r="E44" s="4">
        <v>20</v>
      </c>
      <c r="F44" s="4">
        <v>15</v>
      </c>
      <c r="G44" s="4">
        <v>10</v>
      </c>
      <c r="H44" s="4">
        <v>1</v>
      </c>
    </row>
    <row r="45" spans="1:8" x14ac:dyDescent="0.3">
      <c r="A45" s="4">
        <v>3</v>
      </c>
      <c r="B45" s="4" t="s">
        <v>36</v>
      </c>
      <c r="C45" s="4" t="s">
        <v>118</v>
      </c>
      <c r="D45" s="4">
        <v>1</v>
      </c>
      <c r="E45" s="4">
        <v>20</v>
      </c>
      <c r="F45" s="4">
        <v>15</v>
      </c>
      <c r="G45" s="4">
        <v>10</v>
      </c>
      <c r="H45" s="4">
        <v>1</v>
      </c>
    </row>
    <row r="46" spans="1:8" x14ac:dyDescent="0.3">
      <c r="A46" s="4">
        <v>4</v>
      </c>
      <c r="B46" s="4" t="s">
        <v>42</v>
      </c>
      <c r="C46" s="4" t="s">
        <v>118</v>
      </c>
      <c r="D46" s="4">
        <v>1</v>
      </c>
      <c r="E46" s="4">
        <v>20</v>
      </c>
      <c r="F46" s="4">
        <v>15</v>
      </c>
      <c r="G46" s="4">
        <v>10</v>
      </c>
      <c r="H46" s="4">
        <v>1</v>
      </c>
    </row>
    <row r="47" spans="1:8" x14ac:dyDescent="0.3">
      <c r="A47" s="4">
        <v>5</v>
      </c>
      <c r="B47" s="4" t="s">
        <v>43</v>
      </c>
      <c r="C47" s="4" t="s">
        <v>118</v>
      </c>
      <c r="D47" s="4">
        <v>1</v>
      </c>
      <c r="E47" s="4">
        <v>20</v>
      </c>
      <c r="F47" s="4">
        <v>15</v>
      </c>
      <c r="G47" s="4">
        <v>10</v>
      </c>
      <c r="H47" s="4">
        <v>1</v>
      </c>
    </row>
    <row r="48" spans="1:8" x14ac:dyDescent="0.3">
      <c r="A48" s="4">
        <v>6</v>
      </c>
      <c r="B48" s="4" t="s">
        <v>167</v>
      </c>
      <c r="C48" s="4" t="s">
        <v>118</v>
      </c>
      <c r="D48" s="4">
        <v>1</v>
      </c>
      <c r="E48" s="4">
        <v>20</v>
      </c>
      <c r="F48" s="4">
        <v>15</v>
      </c>
      <c r="G48" s="4">
        <v>10</v>
      </c>
      <c r="H48" s="4">
        <v>1</v>
      </c>
    </row>
    <row r="49" spans="1:8" x14ac:dyDescent="0.3">
      <c r="A49" s="4">
        <v>7</v>
      </c>
      <c r="B49" s="4" t="s">
        <v>37</v>
      </c>
      <c r="C49" s="4" t="s">
        <v>118</v>
      </c>
      <c r="D49" s="4">
        <v>1</v>
      </c>
      <c r="E49" s="4">
        <v>20</v>
      </c>
      <c r="F49" s="4">
        <v>15</v>
      </c>
      <c r="G49" s="4">
        <v>10</v>
      </c>
      <c r="H49" s="4">
        <v>1</v>
      </c>
    </row>
    <row r="50" spans="1:8" x14ac:dyDescent="0.3">
      <c r="A50" s="4">
        <v>8</v>
      </c>
      <c r="B50" s="4" t="s">
        <v>158</v>
      </c>
      <c r="C50" s="4" t="s">
        <v>159</v>
      </c>
      <c r="D50" s="4">
        <v>1</v>
      </c>
      <c r="E50" s="4">
        <v>20</v>
      </c>
      <c r="F50" s="4">
        <v>15</v>
      </c>
      <c r="G50" s="4">
        <v>10</v>
      </c>
      <c r="H50" s="4">
        <v>1</v>
      </c>
    </row>
    <row r="51" spans="1:8" x14ac:dyDescent="0.3">
      <c r="A51" s="4">
        <v>9</v>
      </c>
      <c r="B51" s="4" t="s">
        <v>173</v>
      </c>
      <c r="C51" s="4" t="s">
        <v>159</v>
      </c>
      <c r="D51" s="4">
        <v>1</v>
      </c>
      <c r="E51" s="4">
        <v>15</v>
      </c>
      <c r="F51" s="4">
        <v>10</v>
      </c>
      <c r="G51" s="4">
        <v>5</v>
      </c>
      <c r="H51" s="4">
        <v>1</v>
      </c>
    </row>
    <row r="52" spans="1:8" x14ac:dyDescent="0.3">
      <c r="A52" s="72" t="s">
        <v>172</v>
      </c>
      <c r="B52" s="72"/>
      <c r="C52" s="72"/>
      <c r="D52" s="72"/>
      <c r="E52" s="72">
        <f>SUM(E43:E51)</f>
        <v>175</v>
      </c>
      <c r="F52" s="72"/>
      <c r="G52" s="72"/>
      <c r="H52" s="72"/>
    </row>
    <row r="53" spans="1:8" x14ac:dyDescent="0.3">
      <c r="A53" s="8"/>
      <c r="B53" s="8"/>
      <c r="C53" s="8"/>
      <c r="D53" s="8"/>
      <c r="E53" s="8"/>
      <c r="F53" s="8"/>
      <c r="G53" s="8"/>
      <c r="H53" s="8"/>
    </row>
    <row r="54" spans="1:8" x14ac:dyDescent="0.3">
      <c r="A54" s="8"/>
      <c r="B54" s="8"/>
      <c r="C54" s="8"/>
      <c r="D54" s="8"/>
      <c r="E54" s="8"/>
      <c r="F54" s="8"/>
      <c r="G54" s="8"/>
      <c r="H54" s="8"/>
    </row>
    <row r="56" spans="1:8" x14ac:dyDescent="0.3">
      <c r="A56" s="4">
        <v>3</v>
      </c>
      <c r="B56" s="5" t="s">
        <v>6</v>
      </c>
      <c r="C56" s="5" t="s">
        <v>7</v>
      </c>
      <c r="D56" s="5" t="s">
        <v>3</v>
      </c>
      <c r="E56" s="5" t="s">
        <v>144</v>
      </c>
      <c r="F56" s="5" t="s">
        <v>145</v>
      </c>
      <c r="G56" s="5" t="s">
        <v>146</v>
      </c>
      <c r="H56" s="5" t="s">
        <v>147</v>
      </c>
    </row>
    <row r="57" spans="1:8" x14ac:dyDescent="0.3">
      <c r="A57" s="4"/>
      <c r="B57" s="4" t="s">
        <v>182</v>
      </c>
      <c r="C57" s="4" t="s">
        <v>124</v>
      </c>
      <c r="D57" s="4">
        <v>1</v>
      </c>
      <c r="E57" s="4">
        <v>20</v>
      </c>
      <c r="F57" s="4">
        <v>15</v>
      </c>
      <c r="G57" s="4">
        <v>10</v>
      </c>
      <c r="H57" s="4">
        <v>1</v>
      </c>
    </row>
    <row r="58" spans="1:8" x14ac:dyDescent="0.3">
      <c r="A58" s="4"/>
      <c r="B58" s="4" t="s">
        <v>9</v>
      </c>
      <c r="C58" s="4" t="s">
        <v>124</v>
      </c>
      <c r="D58" s="4">
        <v>1</v>
      </c>
      <c r="E58" s="4">
        <v>20</v>
      </c>
      <c r="F58" s="4">
        <v>15</v>
      </c>
      <c r="G58" s="4">
        <v>10</v>
      </c>
      <c r="H58" s="4">
        <v>1</v>
      </c>
    </row>
    <row r="59" spans="1:8" x14ac:dyDescent="0.3">
      <c r="A59" s="4"/>
      <c r="B59" s="4" t="s">
        <v>10</v>
      </c>
      <c r="C59" s="4" t="s">
        <v>124</v>
      </c>
      <c r="D59" s="4">
        <v>1</v>
      </c>
      <c r="E59" s="4">
        <v>10</v>
      </c>
      <c r="F59" s="4">
        <v>8</v>
      </c>
      <c r="G59" s="4">
        <v>5</v>
      </c>
      <c r="H59" s="4">
        <v>1</v>
      </c>
    </row>
    <row r="60" spans="1:8" x14ac:dyDescent="0.3">
      <c r="A60" s="4"/>
      <c r="B60" s="4" t="s">
        <v>11</v>
      </c>
      <c r="C60" s="4" t="s">
        <v>124</v>
      </c>
      <c r="D60" s="4">
        <v>1</v>
      </c>
      <c r="E60" s="4">
        <v>10</v>
      </c>
      <c r="F60" s="4">
        <v>8</v>
      </c>
      <c r="G60" s="4">
        <v>5</v>
      </c>
      <c r="H60" s="4">
        <v>1</v>
      </c>
    </row>
    <row r="61" spans="1:8" x14ac:dyDescent="0.3">
      <c r="A61" s="4"/>
      <c r="B61" s="4" t="s">
        <v>12</v>
      </c>
      <c r="C61" s="4" t="s">
        <v>124</v>
      </c>
      <c r="D61" s="4">
        <v>1</v>
      </c>
      <c r="E61" s="4">
        <v>10</v>
      </c>
      <c r="F61" s="4">
        <v>8</v>
      </c>
      <c r="G61" s="4">
        <v>5</v>
      </c>
      <c r="H61" s="4">
        <v>1</v>
      </c>
    </row>
    <row r="62" spans="1:8" x14ac:dyDescent="0.3">
      <c r="A62" s="4"/>
      <c r="B62" s="4" t="s">
        <v>13</v>
      </c>
      <c r="C62" s="4" t="s">
        <v>124</v>
      </c>
      <c r="D62" s="4">
        <v>1</v>
      </c>
      <c r="E62" s="4">
        <v>15</v>
      </c>
      <c r="F62" s="4">
        <v>10</v>
      </c>
      <c r="G62" s="4">
        <v>5</v>
      </c>
      <c r="H62" s="4">
        <v>1</v>
      </c>
    </row>
    <row r="63" spans="1:8" x14ac:dyDescent="0.3">
      <c r="A63" s="4"/>
      <c r="B63" s="4" t="s">
        <v>165</v>
      </c>
      <c r="C63" s="4" t="s">
        <v>124</v>
      </c>
      <c r="D63" s="4">
        <v>1</v>
      </c>
      <c r="E63" s="4">
        <v>20</v>
      </c>
      <c r="F63" s="4">
        <v>15</v>
      </c>
      <c r="G63" s="4">
        <v>10</v>
      </c>
      <c r="H63" s="4">
        <v>1</v>
      </c>
    </row>
    <row r="64" spans="1:8" x14ac:dyDescent="0.3">
      <c r="A64" s="4"/>
      <c r="B64" s="4" t="s">
        <v>14</v>
      </c>
      <c r="C64" s="4" t="s">
        <v>124</v>
      </c>
      <c r="D64" s="4">
        <v>1</v>
      </c>
      <c r="E64" s="4">
        <v>15</v>
      </c>
      <c r="F64" s="4">
        <v>10</v>
      </c>
      <c r="G64" s="4">
        <v>5</v>
      </c>
      <c r="H64" s="4">
        <v>1</v>
      </c>
    </row>
    <row r="65" spans="1:8" x14ac:dyDescent="0.3">
      <c r="A65" s="4"/>
      <c r="B65" s="4" t="s">
        <v>15</v>
      </c>
      <c r="C65" s="4" t="s">
        <v>124</v>
      </c>
      <c r="D65" s="4">
        <v>1</v>
      </c>
      <c r="E65" s="4">
        <v>15</v>
      </c>
      <c r="F65" s="4">
        <v>10</v>
      </c>
      <c r="G65" s="4">
        <v>5</v>
      </c>
      <c r="H65" s="4">
        <v>1</v>
      </c>
    </row>
    <row r="66" spans="1:8" x14ac:dyDescent="0.3">
      <c r="A66" s="4"/>
      <c r="B66" s="4" t="s">
        <v>163</v>
      </c>
      <c r="C66" s="4" t="s">
        <v>159</v>
      </c>
      <c r="D66" s="4">
        <v>1</v>
      </c>
      <c r="E66" s="4">
        <v>15</v>
      </c>
      <c r="F66" s="4">
        <v>10</v>
      </c>
      <c r="G66" s="4">
        <v>5</v>
      </c>
      <c r="H66" s="4">
        <v>1</v>
      </c>
    </row>
    <row r="67" spans="1:8" x14ac:dyDescent="0.3">
      <c r="A67" s="4"/>
      <c r="B67" s="4" t="s">
        <v>33</v>
      </c>
      <c r="C67" s="4" t="s">
        <v>118</v>
      </c>
      <c r="D67" s="4">
        <v>1</v>
      </c>
      <c r="E67" s="4">
        <v>10</v>
      </c>
      <c r="F67" s="4">
        <v>8</v>
      </c>
      <c r="G67" s="4">
        <v>5</v>
      </c>
      <c r="H67" s="4">
        <v>1</v>
      </c>
    </row>
    <row r="68" spans="1:8" x14ac:dyDescent="0.3">
      <c r="A68" s="4"/>
      <c r="B68" s="4" t="s">
        <v>34</v>
      </c>
      <c r="C68" s="4" t="s">
        <v>118</v>
      </c>
      <c r="D68" s="4">
        <v>1</v>
      </c>
      <c r="E68" s="4">
        <v>20</v>
      </c>
      <c r="F68" s="4">
        <v>15</v>
      </c>
      <c r="G68" s="4">
        <v>10</v>
      </c>
      <c r="H68" s="4">
        <v>1</v>
      </c>
    </row>
    <row r="69" spans="1:8" x14ac:dyDescent="0.3">
      <c r="A69" s="4"/>
      <c r="B69" s="4" t="s">
        <v>160</v>
      </c>
      <c r="C69" s="4" t="s">
        <v>161</v>
      </c>
      <c r="D69" s="4">
        <v>1</v>
      </c>
      <c r="E69" s="4">
        <v>20</v>
      </c>
      <c r="F69" s="4">
        <v>15</v>
      </c>
      <c r="G69" s="4">
        <v>10</v>
      </c>
      <c r="H69" s="4">
        <v>1</v>
      </c>
    </row>
    <row r="70" spans="1:8" x14ac:dyDescent="0.3">
      <c r="A70" s="4"/>
      <c r="B70" s="4" t="s">
        <v>160</v>
      </c>
      <c r="C70" s="4" t="s">
        <v>161</v>
      </c>
      <c r="D70" s="4">
        <v>1</v>
      </c>
      <c r="E70" s="4">
        <v>20</v>
      </c>
      <c r="F70" s="4">
        <v>15</v>
      </c>
      <c r="G70" s="4">
        <v>10</v>
      </c>
      <c r="H70" s="4">
        <v>1</v>
      </c>
    </row>
    <row r="71" spans="1:8" x14ac:dyDescent="0.3">
      <c r="A71" s="72" t="s">
        <v>172</v>
      </c>
      <c r="B71" s="72"/>
      <c r="C71" s="72"/>
      <c r="D71" s="72"/>
      <c r="E71" s="72">
        <f>SUM(E57:E70)</f>
        <v>220</v>
      </c>
      <c r="F71" s="72"/>
      <c r="G71" s="72"/>
      <c r="H71" s="72"/>
    </row>
    <row r="72" spans="1:8" x14ac:dyDescent="0.3">
      <c r="A72" s="8"/>
      <c r="B72" s="8"/>
      <c r="C72" s="8"/>
      <c r="D72" s="8"/>
      <c r="E72" s="8"/>
      <c r="F72" s="8"/>
      <c r="G72" s="8"/>
      <c r="H72" s="8"/>
    </row>
    <row r="74" spans="1:8" x14ac:dyDescent="0.3">
      <c r="A74" s="4"/>
      <c r="B74" s="11" t="s">
        <v>136</v>
      </c>
      <c r="C74" s="5" t="s">
        <v>7</v>
      </c>
      <c r="D74" s="5" t="s">
        <v>3</v>
      </c>
      <c r="E74" s="5" t="s">
        <v>144</v>
      </c>
      <c r="F74" s="5" t="s">
        <v>145</v>
      </c>
      <c r="G74" s="5" t="s">
        <v>146</v>
      </c>
      <c r="H74" s="5" t="s">
        <v>147</v>
      </c>
    </row>
    <row r="75" spans="1:8" x14ac:dyDescent="0.3">
      <c r="A75" s="4"/>
      <c r="B75" s="12" t="s">
        <v>131</v>
      </c>
      <c r="C75" s="4" t="s">
        <v>159</v>
      </c>
      <c r="D75" s="4">
        <v>1</v>
      </c>
      <c r="E75" s="4">
        <v>15</v>
      </c>
      <c r="F75" s="4">
        <v>10</v>
      </c>
      <c r="G75" s="4">
        <v>5</v>
      </c>
      <c r="H75" s="4">
        <v>1</v>
      </c>
    </row>
    <row r="76" spans="1:8" x14ac:dyDescent="0.3">
      <c r="A76" s="4"/>
      <c r="B76" s="12" t="s">
        <v>132</v>
      </c>
      <c r="C76" s="4" t="s">
        <v>159</v>
      </c>
      <c r="D76" s="4">
        <v>1</v>
      </c>
      <c r="E76" s="4">
        <v>15</v>
      </c>
      <c r="F76" s="4">
        <v>10</v>
      </c>
      <c r="G76" s="4">
        <v>5</v>
      </c>
      <c r="H76" s="4">
        <v>1</v>
      </c>
    </row>
    <row r="77" spans="1:8" x14ac:dyDescent="0.3">
      <c r="A77" s="4"/>
      <c r="B77" s="12" t="s">
        <v>133</v>
      </c>
      <c r="C77" s="4" t="s">
        <v>159</v>
      </c>
      <c r="D77" s="4">
        <v>1</v>
      </c>
      <c r="E77" s="4">
        <v>15</v>
      </c>
      <c r="F77" s="4">
        <v>10</v>
      </c>
      <c r="G77" s="4">
        <v>5</v>
      </c>
      <c r="H77" s="4">
        <v>1</v>
      </c>
    </row>
    <row r="78" spans="1:8" x14ac:dyDescent="0.3">
      <c r="A78" s="4"/>
      <c r="B78" s="4" t="s">
        <v>127</v>
      </c>
      <c r="C78" s="4" t="s">
        <v>171</v>
      </c>
      <c r="D78" s="4">
        <v>1</v>
      </c>
      <c r="E78" s="4">
        <v>10</v>
      </c>
      <c r="F78" s="4">
        <v>8</v>
      </c>
      <c r="G78" s="4">
        <v>5</v>
      </c>
      <c r="H78" s="4">
        <v>1</v>
      </c>
    </row>
    <row r="79" spans="1:8" x14ac:dyDescent="0.3">
      <c r="A79" s="4"/>
      <c r="B79" s="4" t="s">
        <v>128</v>
      </c>
      <c r="C79" s="4" t="s">
        <v>171</v>
      </c>
      <c r="D79" s="4">
        <v>1</v>
      </c>
      <c r="E79" s="4">
        <v>10</v>
      </c>
      <c r="F79" s="4">
        <v>8</v>
      </c>
      <c r="G79" s="4">
        <v>5</v>
      </c>
      <c r="H79" s="4">
        <v>1</v>
      </c>
    </row>
    <row r="80" spans="1:8" x14ac:dyDescent="0.3">
      <c r="A80" s="4"/>
      <c r="B80" s="4" t="s">
        <v>129</v>
      </c>
      <c r="C80" s="4" t="s">
        <v>171</v>
      </c>
      <c r="D80" s="4">
        <v>1</v>
      </c>
      <c r="E80" s="4">
        <v>10</v>
      </c>
      <c r="F80" s="4">
        <v>8</v>
      </c>
      <c r="G80" s="4">
        <v>5</v>
      </c>
      <c r="H80" s="4">
        <v>1</v>
      </c>
    </row>
    <row r="81" spans="1:8" x14ac:dyDescent="0.3">
      <c r="A81" s="4"/>
      <c r="B81" s="4" t="s">
        <v>130</v>
      </c>
      <c r="C81" s="4" t="s">
        <v>171</v>
      </c>
      <c r="D81" s="4">
        <v>1</v>
      </c>
      <c r="E81" s="4">
        <v>10</v>
      </c>
      <c r="F81" s="4">
        <v>8</v>
      </c>
      <c r="G81" s="4">
        <v>5</v>
      </c>
      <c r="H81" s="4">
        <v>1</v>
      </c>
    </row>
    <row r="82" spans="1:8" x14ac:dyDescent="0.3">
      <c r="A82" s="72" t="s">
        <v>172</v>
      </c>
      <c r="B82" s="72"/>
      <c r="C82" s="72"/>
      <c r="D82" s="72"/>
      <c r="E82" s="72">
        <f>SUM(E75:E81)</f>
        <v>85</v>
      </c>
      <c r="F82" s="72"/>
      <c r="G82" s="72"/>
      <c r="H82" s="72"/>
    </row>
    <row r="84" spans="1:8" x14ac:dyDescent="0.3">
      <c r="A84" s="4"/>
      <c r="B84" s="5" t="s">
        <v>157</v>
      </c>
      <c r="C84" s="5" t="s">
        <v>7</v>
      </c>
      <c r="D84" s="5" t="s">
        <v>3</v>
      </c>
      <c r="E84" s="5" t="s">
        <v>144</v>
      </c>
      <c r="F84" s="5" t="s">
        <v>145</v>
      </c>
      <c r="G84" s="5" t="s">
        <v>146</v>
      </c>
      <c r="H84" s="5" t="s">
        <v>147</v>
      </c>
    </row>
    <row r="85" spans="1:8" x14ac:dyDescent="0.3">
      <c r="A85" s="4"/>
      <c r="B85" s="4" t="s">
        <v>164</v>
      </c>
      <c r="C85" s="4" t="s">
        <v>170</v>
      </c>
      <c r="D85" s="4">
        <v>1</v>
      </c>
      <c r="E85" s="4">
        <v>10</v>
      </c>
      <c r="F85" s="4">
        <v>8</v>
      </c>
      <c r="G85" s="4">
        <v>5</v>
      </c>
      <c r="H85" s="4">
        <v>1</v>
      </c>
    </row>
    <row r="86" spans="1:8" x14ac:dyDescent="0.3">
      <c r="A86" s="4"/>
      <c r="B86" s="4" t="s">
        <v>162</v>
      </c>
      <c r="C86" s="4" t="s">
        <v>118</v>
      </c>
      <c r="D86" s="4">
        <v>1</v>
      </c>
      <c r="E86" s="4">
        <v>10</v>
      </c>
      <c r="F86" s="4">
        <v>8</v>
      </c>
      <c r="G86" s="4">
        <v>5</v>
      </c>
      <c r="H86" s="4">
        <v>1</v>
      </c>
    </row>
    <row r="87" spans="1:8" x14ac:dyDescent="0.3">
      <c r="A87" s="4"/>
      <c r="B87" s="4" t="s">
        <v>39</v>
      </c>
      <c r="C87" s="4" t="s">
        <v>118</v>
      </c>
      <c r="D87" s="4">
        <v>1</v>
      </c>
      <c r="E87" s="4">
        <v>10</v>
      </c>
      <c r="F87" s="4">
        <v>8</v>
      </c>
      <c r="G87" s="4">
        <v>5</v>
      </c>
      <c r="H87" s="4">
        <v>1</v>
      </c>
    </row>
    <row r="88" spans="1:8" x14ac:dyDescent="0.3">
      <c r="A88" s="4"/>
      <c r="B88" s="4" t="s">
        <v>38</v>
      </c>
      <c r="C88" s="4" t="s">
        <v>118</v>
      </c>
      <c r="D88" s="4">
        <v>1</v>
      </c>
      <c r="E88" s="4">
        <v>10</v>
      </c>
      <c r="F88" s="4">
        <v>8</v>
      </c>
      <c r="G88" s="4">
        <v>5</v>
      </c>
      <c r="H88" s="4">
        <v>1</v>
      </c>
    </row>
    <row r="89" spans="1:8" x14ac:dyDescent="0.3">
      <c r="A89" s="72" t="s">
        <v>172</v>
      </c>
      <c r="B89" s="72"/>
      <c r="C89" s="72"/>
      <c r="D89" s="72"/>
      <c r="E89" s="72">
        <f>SUM(E85:E88)</f>
        <v>40</v>
      </c>
      <c r="F89" s="72"/>
      <c r="G89" s="72"/>
      <c r="H89" s="72"/>
    </row>
    <row r="91" spans="1:8" ht="20.399999999999999" x14ac:dyDescent="0.35">
      <c r="B91" s="22" t="s">
        <v>181</v>
      </c>
      <c r="C91" s="72">
        <f>E89+E71+E52+E40+E16</f>
        <v>800</v>
      </c>
      <c r="D91" s="72"/>
      <c r="E91" s="72"/>
      <c r="F91" s="72"/>
      <c r="G91" s="72"/>
      <c r="H91" s="72"/>
    </row>
    <row r="93" spans="1:8" ht="21" x14ac:dyDescent="0.4">
      <c r="A93" s="33" t="s">
        <v>193</v>
      </c>
      <c r="B93" s="34"/>
    </row>
    <row r="94" spans="1:8" x14ac:dyDescent="0.3">
      <c r="A94" s="2" t="s">
        <v>194</v>
      </c>
    </row>
    <row r="96" spans="1:8" ht="16.2" x14ac:dyDescent="0.35">
      <c r="A96" s="1">
        <v>1</v>
      </c>
      <c r="B96" s="35" t="s">
        <v>196</v>
      </c>
    </row>
    <row r="98" spans="1:8" x14ac:dyDescent="0.3">
      <c r="C98" s="5" t="s">
        <v>195</v>
      </c>
      <c r="D98" s="5" t="s">
        <v>197</v>
      </c>
      <c r="E98" s="5" t="s">
        <v>198</v>
      </c>
      <c r="F98" s="5" t="s">
        <v>199</v>
      </c>
      <c r="G98" s="5" t="s">
        <v>200</v>
      </c>
      <c r="H98" s="5" t="s">
        <v>201</v>
      </c>
    </row>
    <row r="99" spans="1:8" x14ac:dyDescent="0.3">
      <c r="C99" s="5" t="s">
        <v>153</v>
      </c>
      <c r="D99" s="4">
        <v>100</v>
      </c>
      <c r="E99" s="4">
        <v>80</v>
      </c>
      <c r="F99" s="4">
        <v>60</v>
      </c>
      <c r="G99" s="4">
        <v>40</v>
      </c>
      <c r="H99" s="4">
        <v>10</v>
      </c>
    </row>
    <row r="101" spans="1:8" ht="16.2" x14ac:dyDescent="0.35">
      <c r="A101" s="1">
        <v>2</v>
      </c>
      <c r="B101" s="35" t="s">
        <v>220</v>
      </c>
    </row>
    <row r="103" spans="1:8" x14ac:dyDescent="0.3">
      <c r="C103" s="5" t="s">
        <v>202</v>
      </c>
      <c r="D103" s="4">
        <v>5</v>
      </c>
      <c r="E103" s="4">
        <v>4</v>
      </c>
      <c r="F103" s="4">
        <v>3</v>
      </c>
      <c r="G103" s="4">
        <v>2</v>
      </c>
      <c r="H103" s="4">
        <v>1</v>
      </c>
    </row>
    <row r="104" spans="1:8" x14ac:dyDescent="0.3">
      <c r="C104" s="5" t="s">
        <v>153</v>
      </c>
      <c r="D104" s="4">
        <v>50</v>
      </c>
      <c r="E104" s="4">
        <v>40</v>
      </c>
      <c r="F104" s="4">
        <v>30</v>
      </c>
      <c r="G104" s="4">
        <v>20</v>
      </c>
      <c r="H104" s="4">
        <v>10</v>
      </c>
    </row>
  </sheetData>
  <sheetProtection algorithmName="SHA-512" hashValue="OPJiZZfZgGJVvHWTmJN4cK6bRE3hNSPeX8MmI7p8Nvb7W173liffEUEO3f9wqCO6EvwJ5EXXvDc5tEoexp7CbQ==" saltValue="431KW++NuvdzttoKpY9ESg==" spinCount="100000" sheet="1" objects="1" scenarios="1"/>
  <mergeCells count="16">
    <mergeCell ref="A89:D89"/>
    <mergeCell ref="E89:H89"/>
    <mergeCell ref="A7:H7"/>
    <mergeCell ref="C91:H91"/>
    <mergeCell ref="A52:D52"/>
    <mergeCell ref="E52:H52"/>
    <mergeCell ref="A71:D71"/>
    <mergeCell ref="E71:H71"/>
    <mergeCell ref="A82:D82"/>
    <mergeCell ref="E82:H82"/>
    <mergeCell ref="E8:H8"/>
    <mergeCell ref="E18:H18"/>
    <mergeCell ref="A16:D16"/>
    <mergeCell ref="E16:H16"/>
    <mergeCell ref="A40:D40"/>
    <mergeCell ref="E40:H40"/>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workbookViewId="0">
      <pane xSplit="3" ySplit="3" topLeftCell="K4" activePane="bottomRight" state="frozen"/>
      <selection pane="topRight" activeCell="D1" sqref="D1"/>
      <selection pane="bottomLeft" activeCell="A4" sqref="A4"/>
      <selection pane="bottomRight" activeCell="K22" sqref="K22"/>
    </sheetView>
  </sheetViews>
  <sheetFormatPr defaultRowHeight="15.6" x14ac:dyDescent="0.3"/>
  <cols>
    <col min="1" max="1" width="8.88671875" style="2"/>
    <col min="2" max="2" width="38.109375" style="2" bestFit="1" customWidth="1"/>
    <col min="3" max="3" width="14.5546875" style="2" customWidth="1"/>
    <col min="4" max="4" width="9.88671875" style="2" bestFit="1" customWidth="1"/>
    <col min="5" max="9" width="8.88671875" style="2"/>
    <col min="10" max="10" width="17.5546875" style="2" bestFit="1" customWidth="1"/>
    <col min="11" max="11" width="12" style="2" bestFit="1" customWidth="1"/>
    <col min="12" max="12" width="22.21875" style="2" bestFit="1" customWidth="1"/>
    <col min="13" max="13" width="13.77734375" style="2" bestFit="1" customWidth="1"/>
    <col min="14" max="14" width="17.5546875" style="2" bestFit="1" customWidth="1"/>
    <col min="15" max="15" width="12" style="2" bestFit="1" customWidth="1"/>
    <col min="16" max="16" width="22.21875" style="2" bestFit="1" customWidth="1"/>
    <col min="17" max="16384" width="8.88671875" style="2"/>
  </cols>
  <sheetData>
    <row r="1" spans="1:16" ht="22.8" x14ac:dyDescent="0.4">
      <c r="A1" s="73" t="s">
        <v>183</v>
      </c>
      <c r="B1" s="73"/>
      <c r="C1" s="73"/>
      <c r="D1" s="73"/>
      <c r="E1" s="73"/>
      <c r="F1" s="73"/>
      <c r="G1" s="73"/>
      <c r="H1" s="73"/>
    </row>
    <row r="2" spans="1:16" x14ac:dyDescent="0.3">
      <c r="E2" s="77" t="s">
        <v>143</v>
      </c>
      <c r="F2" s="77"/>
      <c r="G2" s="77"/>
      <c r="H2" s="77"/>
      <c r="J2" s="72" t="s">
        <v>187</v>
      </c>
      <c r="K2" s="72"/>
      <c r="L2" s="72"/>
      <c r="M2" s="8"/>
      <c r="N2" s="76" t="s">
        <v>153</v>
      </c>
      <c r="O2" s="76"/>
      <c r="P2" s="76"/>
    </row>
    <row r="3" spans="1:16" x14ac:dyDescent="0.3">
      <c r="A3" s="5">
        <v>1</v>
      </c>
      <c r="B3" s="5" t="s">
        <v>0</v>
      </c>
      <c r="C3" s="5" t="s">
        <v>7</v>
      </c>
      <c r="D3" s="5" t="s">
        <v>3</v>
      </c>
      <c r="E3" s="5" t="s">
        <v>144</v>
      </c>
      <c r="F3" s="5" t="s">
        <v>145</v>
      </c>
      <c r="G3" s="5" t="s">
        <v>146</v>
      </c>
      <c r="H3" s="5" t="s">
        <v>147</v>
      </c>
      <c r="J3" s="24" t="s">
        <v>184</v>
      </c>
      <c r="K3" s="24" t="s">
        <v>185</v>
      </c>
      <c r="L3" s="24" t="s">
        <v>186</v>
      </c>
      <c r="M3" s="24" t="s">
        <v>188</v>
      </c>
      <c r="N3" s="24" t="s">
        <v>184</v>
      </c>
      <c r="O3" s="24" t="s">
        <v>185</v>
      </c>
      <c r="P3" s="24" t="s">
        <v>186</v>
      </c>
    </row>
    <row r="4" spans="1:16" x14ac:dyDescent="0.3">
      <c r="A4" s="4">
        <v>1.1000000000000001</v>
      </c>
      <c r="B4" s="4" t="s">
        <v>150</v>
      </c>
      <c r="C4" s="4" t="s">
        <v>118</v>
      </c>
      <c r="D4" s="4">
        <v>1</v>
      </c>
      <c r="E4" s="4">
        <v>20</v>
      </c>
      <c r="F4" s="4">
        <v>15</v>
      </c>
      <c r="G4" s="4">
        <v>10</v>
      </c>
      <c r="H4" s="4">
        <v>1</v>
      </c>
      <c r="J4" s="26">
        <f ca="1">RANDBETWEEN(20,50)</f>
        <v>33</v>
      </c>
      <c r="K4" s="26">
        <f t="shared" ref="K4:L9" ca="1" si="0">RANDBETWEEN(20,50)</f>
        <v>30</v>
      </c>
      <c r="L4" s="26">
        <f t="shared" ca="1" si="0"/>
        <v>33</v>
      </c>
      <c r="M4" s="4">
        <f ca="1">MIN(J4:L4)</f>
        <v>30</v>
      </c>
      <c r="N4" s="27">
        <f ca="1">IF(_xlfn.RANK.EQ(J4,J4:L4,1)=1,E4,IF(RANK(J4,J4:L4,1)=2,F4,IF(_xlfn.RANK.AVG(J4,J4:L4,1)=3,G4,1)))</f>
        <v>15</v>
      </c>
      <c r="O4" s="27">
        <f ca="1">IF(_xlfn.RANK.EQ(K4,J4:L4,1)=1,E4,IF(_xlfn.RANK.EQ(K4,J4:L4,1)=2,F4,IF(_xlfn.RANK.EQ(K4,J4:L4,1)=3,G4,1)))</f>
        <v>20</v>
      </c>
      <c r="P4" s="27">
        <f ca="1">IF(_xlfn.RANK.EQ(L4,J4:L4,1)=1,E4,IF(_xlfn.RANK.EQ(L4,J4:L4,1)=2,F4,IF(_xlfn.RANK.EQ(L4,J4:L4,1)=3,G4,1)))</f>
        <v>15</v>
      </c>
    </row>
    <row r="5" spans="1:16" x14ac:dyDescent="0.3">
      <c r="A5" s="4">
        <v>1.2</v>
      </c>
      <c r="B5" s="4" t="s">
        <v>151</v>
      </c>
      <c r="C5" s="4" t="s">
        <v>118</v>
      </c>
      <c r="D5" s="4">
        <v>1</v>
      </c>
      <c r="E5" s="4">
        <v>20</v>
      </c>
      <c r="F5" s="4">
        <v>15</v>
      </c>
      <c r="G5" s="4">
        <v>10</v>
      </c>
      <c r="H5" s="4">
        <v>1</v>
      </c>
      <c r="J5" s="26">
        <f t="shared" ref="J5:J9" ca="1" si="1">RANDBETWEEN(20,50)</f>
        <v>26</v>
      </c>
      <c r="K5" s="26">
        <f t="shared" ca="1" si="0"/>
        <v>24</v>
      </c>
      <c r="L5" s="26">
        <f t="shared" ca="1" si="0"/>
        <v>29</v>
      </c>
      <c r="M5" s="4">
        <f t="shared" ref="M5:M9" ca="1" si="2">MIN(J5:L5)</f>
        <v>24</v>
      </c>
      <c r="N5" s="27">
        <f t="shared" ref="N5:N64" ca="1" si="3">IF(_xlfn.RANK.EQ(J5,J5:L5,1)=1,E5,IF(RANK(J5,J5:L5,1)=2,F5,IF(_xlfn.RANK.AVG(J5,J5:L5,1)=3,G5,1)))</f>
        <v>15</v>
      </c>
      <c r="O5" s="27">
        <f t="shared" ref="O5:O64" ca="1" si="4">IF(_xlfn.RANK.EQ(K5,J5:L5,1)=1,E5,IF(_xlfn.RANK.EQ(K5,J5:L5,1)=2,F5,IF(_xlfn.RANK.EQ(K5,J5:L5,1)=3,G5,1)))</f>
        <v>20</v>
      </c>
      <c r="P5" s="27">
        <f t="shared" ref="P5:P64" ca="1" si="5">IF(_xlfn.RANK.EQ(L5,J5:L5,1)=1,E5,IF(_xlfn.RANK.EQ(L5,J5:L5,1)=2,F5,IF(_xlfn.RANK.EQ(L5,J5:L5,1)=3,G5,1)))</f>
        <v>10</v>
      </c>
    </row>
    <row r="6" spans="1:16" x14ac:dyDescent="0.3">
      <c r="A6" s="4">
        <v>1.3</v>
      </c>
      <c r="B6" s="4" t="s">
        <v>1</v>
      </c>
      <c r="C6" s="4" t="s">
        <v>118</v>
      </c>
      <c r="D6" s="4">
        <v>1</v>
      </c>
      <c r="E6" s="4">
        <v>10</v>
      </c>
      <c r="F6" s="4">
        <v>8</v>
      </c>
      <c r="G6" s="4">
        <v>5</v>
      </c>
      <c r="H6" s="4">
        <v>1</v>
      </c>
      <c r="J6" s="26">
        <f t="shared" ca="1" si="1"/>
        <v>29</v>
      </c>
      <c r="K6" s="26">
        <f t="shared" ca="1" si="0"/>
        <v>43</v>
      </c>
      <c r="L6" s="26">
        <f t="shared" ca="1" si="0"/>
        <v>24</v>
      </c>
      <c r="M6" s="4">
        <f t="shared" ca="1" si="2"/>
        <v>24</v>
      </c>
      <c r="N6" s="27">
        <f t="shared" ca="1" si="3"/>
        <v>8</v>
      </c>
      <c r="O6" s="27">
        <f t="shared" ca="1" si="4"/>
        <v>5</v>
      </c>
      <c r="P6" s="27">
        <f t="shared" ca="1" si="5"/>
        <v>10</v>
      </c>
    </row>
    <row r="7" spans="1:16" x14ac:dyDescent="0.3">
      <c r="A7" s="4">
        <v>1.4</v>
      </c>
      <c r="B7" s="4" t="s">
        <v>152</v>
      </c>
      <c r="C7" s="4" t="s">
        <v>118</v>
      </c>
      <c r="D7" s="4">
        <v>1</v>
      </c>
      <c r="E7" s="4">
        <v>10</v>
      </c>
      <c r="F7" s="4">
        <v>8</v>
      </c>
      <c r="G7" s="4">
        <v>5</v>
      </c>
      <c r="H7" s="4">
        <v>1</v>
      </c>
      <c r="J7" s="26">
        <f t="shared" ca="1" si="1"/>
        <v>20</v>
      </c>
      <c r="K7" s="26">
        <f t="shared" ca="1" si="0"/>
        <v>29</v>
      </c>
      <c r="L7" s="26">
        <f t="shared" ca="1" si="0"/>
        <v>36</v>
      </c>
      <c r="M7" s="4">
        <f t="shared" ca="1" si="2"/>
        <v>20</v>
      </c>
      <c r="N7" s="27">
        <f t="shared" ca="1" si="3"/>
        <v>10</v>
      </c>
      <c r="O7" s="27">
        <f t="shared" ca="1" si="4"/>
        <v>8</v>
      </c>
      <c r="P7" s="27">
        <f t="shared" ca="1" si="5"/>
        <v>5</v>
      </c>
    </row>
    <row r="8" spans="1:16" x14ac:dyDescent="0.3">
      <c r="A8" s="4">
        <v>1.5</v>
      </c>
      <c r="B8" s="4" t="s">
        <v>125</v>
      </c>
      <c r="C8" s="4" t="s">
        <v>8</v>
      </c>
      <c r="D8" s="4">
        <v>1</v>
      </c>
      <c r="E8" s="4">
        <v>10</v>
      </c>
      <c r="F8" s="4">
        <v>8</v>
      </c>
      <c r="G8" s="4">
        <v>5</v>
      </c>
      <c r="H8" s="4">
        <v>1</v>
      </c>
      <c r="J8" s="26">
        <f t="shared" ca="1" si="1"/>
        <v>28</v>
      </c>
      <c r="K8" s="26">
        <f t="shared" ca="1" si="0"/>
        <v>42</v>
      </c>
      <c r="L8" s="26">
        <f t="shared" ca="1" si="0"/>
        <v>46</v>
      </c>
      <c r="M8" s="4">
        <f t="shared" ca="1" si="2"/>
        <v>28</v>
      </c>
      <c r="N8" s="27">
        <f t="shared" ca="1" si="3"/>
        <v>10</v>
      </c>
      <c r="O8" s="27">
        <f t="shared" ca="1" si="4"/>
        <v>8</v>
      </c>
      <c r="P8" s="27">
        <f t="shared" ca="1" si="5"/>
        <v>5</v>
      </c>
    </row>
    <row r="9" spans="1:16" x14ac:dyDescent="0.3">
      <c r="A9" s="4">
        <v>1.6</v>
      </c>
      <c r="B9" s="4" t="s">
        <v>126</v>
      </c>
      <c r="C9" s="4" t="s">
        <v>8</v>
      </c>
      <c r="D9" s="4">
        <v>1</v>
      </c>
      <c r="E9" s="4">
        <v>10</v>
      </c>
      <c r="F9" s="4">
        <v>8</v>
      </c>
      <c r="G9" s="4">
        <v>5</v>
      </c>
      <c r="H9" s="4">
        <v>1</v>
      </c>
      <c r="J9" s="26">
        <f t="shared" ca="1" si="1"/>
        <v>50</v>
      </c>
      <c r="K9" s="26">
        <f t="shared" ca="1" si="0"/>
        <v>29</v>
      </c>
      <c r="L9" s="26">
        <f t="shared" ca="1" si="0"/>
        <v>30</v>
      </c>
      <c r="M9" s="4">
        <f t="shared" ca="1" si="2"/>
        <v>29</v>
      </c>
      <c r="N9" s="27">
        <f t="shared" ca="1" si="3"/>
        <v>5</v>
      </c>
      <c r="O9" s="27">
        <f t="shared" ca="1" si="4"/>
        <v>10</v>
      </c>
      <c r="P9" s="27">
        <f t="shared" ca="1" si="5"/>
        <v>8</v>
      </c>
    </row>
    <row r="10" spans="1:16" x14ac:dyDescent="0.3">
      <c r="A10" s="72" t="s">
        <v>153</v>
      </c>
      <c r="B10" s="72"/>
      <c r="C10" s="72"/>
      <c r="D10" s="72"/>
      <c r="E10" s="72">
        <f>SUM(E4:E9)</f>
        <v>80</v>
      </c>
      <c r="F10" s="72"/>
      <c r="G10" s="72"/>
      <c r="H10" s="72"/>
      <c r="J10" s="26"/>
      <c r="K10" s="26"/>
      <c r="L10" s="26"/>
      <c r="M10" s="4"/>
      <c r="N10" s="27"/>
      <c r="O10" s="27"/>
      <c r="P10" s="27"/>
    </row>
    <row r="11" spans="1:16" x14ac:dyDescent="0.3">
      <c r="A11" s="8"/>
      <c r="B11" s="8"/>
      <c r="C11" s="8"/>
      <c r="D11" s="8"/>
      <c r="E11" s="8"/>
      <c r="N11" s="23">
        <f ca="1">SUM(N4:N10)</f>
        <v>63</v>
      </c>
      <c r="O11" s="23">
        <f t="shared" ref="O11:P11" ca="1" si="6">SUM(O4:O10)</f>
        <v>71</v>
      </c>
      <c r="P11" s="23">
        <f t="shared" ca="1" si="6"/>
        <v>53</v>
      </c>
    </row>
    <row r="12" spans="1:16" x14ac:dyDescent="0.3">
      <c r="E12" s="74"/>
      <c r="F12" s="74"/>
      <c r="G12" s="74"/>
      <c r="H12" s="74"/>
    </row>
    <row r="13" spans="1:16" x14ac:dyDescent="0.3">
      <c r="A13" s="5">
        <v>2</v>
      </c>
      <c r="B13" s="5" t="s">
        <v>2</v>
      </c>
      <c r="C13" s="5" t="s">
        <v>7</v>
      </c>
      <c r="D13" s="5" t="s">
        <v>3</v>
      </c>
      <c r="E13" s="5" t="s">
        <v>144</v>
      </c>
      <c r="F13" s="5" t="s">
        <v>145</v>
      </c>
      <c r="G13" s="5" t="s">
        <v>146</v>
      </c>
      <c r="H13" s="5" t="s">
        <v>147</v>
      </c>
      <c r="J13" s="24" t="s">
        <v>184</v>
      </c>
      <c r="K13" s="24" t="s">
        <v>185</v>
      </c>
      <c r="L13" s="24" t="s">
        <v>186</v>
      </c>
      <c r="M13" s="24" t="s">
        <v>188</v>
      </c>
      <c r="N13" s="24" t="s">
        <v>184</v>
      </c>
      <c r="O13" s="24" t="s">
        <v>185</v>
      </c>
      <c r="P13" s="24" t="s">
        <v>186</v>
      </c>
    </row>
    <row r="14" spans="1:16" ht="16.2" x14ac:dyDescent="0.35">
      <c r="A14" s="4"/>
      <c r="B14" s="6" t="s">
        <v>16</v>
      </c>
      <c r="C14" s="4" t="s">
        <v>118</v>
      </c>
      <c r="D14" s="4">
        <v>1</v>
      </c>
      <c r="E14" s="4">
        <v>15</v>
      </c>
      <c r="F14" s="4">
        <v>10</v>
      </c>
      <c r="G14" s="4">
        <v>5</v>
      </c>
      <c r="H14" s="4">
        <v>1</v>
      </c>
      <c r="J14" s="26">
        <f ca="1">RANDBETWEEN(50,99)</f>
        <v>62</v>
      </c>
      <c r="K14" s="26">
        <f t="shared" ref="K14:L29" ca="1" si="7">RANDBETWEEN(50,99)</f>
        <v>57</v>
      </c>
      <c r="L14" s="26">
        <f t="shared" ca="1" si="7"/>
        <v>61</v>
      </c>
      <c r="M14" s="4">
        <f ca="1">MIN(J14:L14)</f>
        <v>57</v>
      </c>
      <c r="N14" s="27">
        <f t="shared" ca="1" si="3"/>
        <v>5</v>
      </c>
      <c r="O14" s="27">
        <f t="shared" ca="1" si="4"/>
        <v>15</v>
      </c>
      <c r="P14" s="27">
        <f t="shared" ca="1" si="5"/>
        <v>10</v>
      </c>
    </row>
    <row r="15" spans="1:16" x14ac:dyDescent="0.3">
      <c r="A15" s="4"/>
      <c r="B15" s="4" t="s">
        <v>17</v>
      </c>
      <c r="C15" s="4" t="s">
        <v>118</v>
      </c>
      <c r="D15" s="4">
        <v>1</v>
      </c>
      <c r="E15" s="4">
        <v>15</v>
      </c>
      <c r="F15" s="4">
        <v>10</v>
      </c>
      <c r="G15" s="4">
        <v>5</v>
      </c>
      <c r="H15" s="4">
        <v>1</v>
      </c>
      <c r="J15" s="26">
        <f t="shared" ref="J15:L45" ca="1" si="8">RANDBETWEEN(50,99)</f>
        <v>79</v>
      </c>
      <c r="K15" s="26">
        <f t="shared" ca="1" si="7"/>
        <v>51</v>
      </c>
      <c r="L15" s="26">
        <f t="shared" ca="1" si="7"/>
        <v>69</v>
      </c>
      <c r="M15" s="4">
        <f t="shared" ref="M15:M33" ca="1" si="9">MIN(J15:L15)</f>
        <v>51</v>
      </c>
      <c r="N15" s="27">
        <f t="shared" ca="1" si="3"/>
        <v>5</v>
      </c>
      <c r="O15" s="27">
        <f t="shared" ca="1" si="4"/>
        <v>15</v>
      </c>
      <c r="P15" s="27">
        <f t="shared" ca="1" si="5"/>
        <v>10</v>
      </c>
    </row>
    <row r="16" spans="1:16" x14ac:dyDescent="0.3">
      <c r="A16" s="4"/>
      <c r="B16" s="4" t="s">
        <v>18</v>
      </c>
      <c r="C16" s="4" t="s">
        <v>118</v>
      </c>
      <c r="D16" s="4">
        <v>1</v>
      </c>
      <c r="E16" s="4">
        <v>15</v>
      </c>
      <c r="F16" s="4">
        <v>10</v>
      </c>
      <c r="G16" s="4">
        <v>5</v>
      </c>
      <c r="H16" s="4">
        <v>1</v>
      </c>
      <c r="J16" s="26">
        <f t="shared" ca="1" si="8"/>
        <v>81</v>
      </c>
      <c r="K16" s="26">
        <f t="shared" ca="1" si="7"/>
        <v>90</v>
      </c>
      <c r="L16" s="26">
        <f t="shared" ca="1" si="7"/>
        <v>67</v>
      </c>
      <c r="M16" s="4">
        <f t="shared" ca="1" si="9"/>
        <v>67</v>
      </c>
      <c r="N16" s="27">
        <f t="shared" ca="1" si="3"/>
        <v>10</v>
      </c>
      <c r="O16" s="27">
        <f t="shared" ca="1" si="4"/>
        <v>5</v>
      </c>
      <c r="P16" s="27">
        <f t="shared" ca="1" si="5"/>
        <v>15</v>
      </c>
    </row>
    <row r="17" spans="1:16" x14ac:dyDescent="0.3">
      <c r="A17" s="4"/>
      <c r="B17" s="4" t="s">
        <v>19</v>
      </c>
      <c r="C17" s="4" t="s">
        <v>118</v>
      </c>
      <c r="D17" s="4">
        <v>1</v>
      </c>
      <c r="E17" s="4">
        <v>15</v>
      </c>
      <c r="F17" s="4">
        <v>10</v>
      </c>
      <c r="G17" s="4">
        <v>5</v>
      </c>
      <c r="H17" s="4">
        <v>1</v>
      </c>
      <c r="J17" s="26">
        <f t="shared" ca="1" si="8"/>
        <v>74</v>
      </c>
      <c r="K17" s="26">
        <f t="shared" ca="1" si="7"/>
        <v>67</v>
      </c>
      <c r="L17" s="26">
        <f t="shared" ca="1" si="7"/>
        <v>59</v>
      </c>
      <c r="M17" s="4">
        <f t="shared" ca="1" si="9"/>
        <v>59</v>
      </c>
      <c r="N17" s="27">
        <f t="shared" ca="1" si="3"/>
        <v>5</v>
      </c>
      <c r="O17" s="27">
        <f t="shared" ca="1" si="4"/>
        <v>10</v>
      </c>
      <c r="P17" s="27">
        <f t="shared" ca="1" si="5"/>
        <v>15</v>
      </c>
    </row>
    <row r="18" spans="1:16" x14ac:dyDescent="0.3">
      <c r="A18" s="4"/>
      <c r="B18" s="4" t="s">
        <v>27</v>
      </c>
      <c r="C18" s="4" t="s">
        <v>118</v>
      </c>
      <c r="D18" s="4">
        <v>1</v>
      </c>
      <c r="E18" s="4">
        <v>15</v>
      </c>
      <c r="F18" s="4">
        <v>10</v>
      </c>
      <c r="G18" s="4">
        <v>5</v>
      </c>
      <c r="H18" s="4">
        <v>1</v>
      </c>
      <c r="J18" s="26">
        <f t="shared" ca="1" si="8"/>
        <v>71</v>
      </c>
      <c r="K18" s="26">
        <f t="shared" ca="1" si="7"/>
        <v>85</v>
      </c>
      <c r="L18" s="26">
        <f t="shared" ca="1" si="7"/>
        <v>80</v>
      </c>
      <c r="M18" s="4">
        <f t="shared" ca="1" si="9"/>
        <v>71</v>
      </c>
      <c r="N18" s="27">
        <f t="shared" ca="1" si="3"/>
        <v>15</v>
      </c>
      <c r="O18" s="27">
        <f t="shared" ca="1" si="4"/>
        <v>5</v>
      </c>
      <c r="P18" s="27">
        <f t="shared" ca="1" si="5"/>
        <v>10</v>
      </c>
    </row>
    <row r="19" spans="1:16" x14ac:dyDescent="0.3">
      <c r="A19" s="4"/>
      <c r="B19" s="4" t="s">
        <v>20</v>
      </c>
      <c r="C19" s="4" t="s">
        <v>118</v>
      </c>
      <c r="D19" s="4">
        <v>1</v>
      </c>
      <c r="E19" s="4">
        <v>15</v>
      </c>
      <c r="F19" s="4">
        <v>10</v>
      </c>
      <c r="G19" s="4">
        <v>5</v>
      </c>
      <c r="H19" s="4">
        <v>1</v>
      </c>
      <c r="J19" s="26">
        <f t="shared" ca="1" si="8"/>
        <v>61</v>
      </c>
      <c r="K19" s="26">
        <f t="shared" ca="1" si="7"/>
        <v>77</v>
      </c>
      <c r="L19" s="26">
        <f t="shared" ca="1" si="7"/>
        <v>83</v>
      </c>
      <c r="M19" s="4">
        <f t="shared" ca="1" si="9"/>
        <v>61</v>
      </c>
      <c r="N19" s="27">
        <f t="shared" ca="1" si="3"/>
        <v>15</v>
      </c>
      <c r="O19" s="27">
        <f t="shared" ca="1" si="4"/>
        <v>10</v>
      </c>
      <c r="P19" s="27">
        <f t="shared" ca="1" si="5"/>
        <v>5</v>
      </c>
    </row>
    <row r="20" spans="1:16" x14ac:dyDescent="0.3">
      <c r="A20" s="4"/>
      <c r="B20" s="4" t="s">
        <v>21</v>
      </c>
      <c r="C20" s="4" t="s">
        <v>118</v>
      </c>
      <c r="D20" s="4">
        <v>1</v>
      </c>
      <c r="E20" s="4">
        <v>15</v>
      </c>
      <c r="F20" s="4">
        <v>10</v>
      </c>
      <c r="G20" s="4">
        <v>5</v>
      </c>
      <c r="H20" s="4">
        <v>1</v>
      </c>
      <c r="J20" s="26">
        <f t="shared" ca="1" si="8"/>
        <v>81</v>
      </c>
      <c r="K20" s="26">
        <f t="shared" ca="1" si="7"/>
        <v>52</v>
      </c>
      <c r="L20" s="26">
        <f t="shared" ca="1" si="7"/>
        <v>79</v>
      </c>
      <c r="M20" s="4">
        <f t="shared" ca="1" si="9"/>
        <v>52</v>
      </c>
      <c r="N20" s="27">
        <f t="shared" ca="1" si="3"/>
        <v>5</v>
      </c>
      <c r="O20" s="27">
        <f t="shared" ca="1" si="4"/>
        <v>15</v>
      </c>
      <c r="P20" s="27">
        <f t="shared" ca="1" si="5"/>
        <v>10</v>
      </c>
    </row>
    <row r="21" spans="1:16" x14ac:dyDescent="0.3">
      <c r="A21" s="4"/>
      <c r="B21" s="4" t="s">
        <v>22</v>
      </c>
      <c r="C21" s="4" t="s">
        <v>118</v>
      </c>
      <c r="D21" s="4">
        <v>1</v>
      </c>
      <c r="E21" s="4">
        <v>15</v>
      </c>
      <c r="F21" s="4">
        <v>10</v>
      </c>
      <c r="G21" s="4">
        <v>5</v>
      </c>
      <c r="H21" s="4">
        <v>1</v>
      </c>
      <c r="J21" s="26">
        <f t="shared" ca="1" si="8"/>
        <v>72</v>
      </c>
      <c r="K21" s="26">
        <f t="shared" ca="1" si="7"/>
        <v>69</v>
      </c>
      <c r="L21" s="26">
        <f t="shared" ca="1" si="7"/>
        <v>78</v>
      </c>
      <c r="M21" s="4">
        <f t="shared" ca="1" si="9"/>
        <v>69</v>
      </c>
      <c r="N21" s="27">
        <f t="shared" ca="1" si="3"/>
        <v>10</v>
      </c>
      <c r="O21" s="27">
        <f t="shared" ca="1" si="4"/>
        <v>15</v>
      </c>
      <c r="P21" s="27">
        <f t="shared" ca="1" si="5"/>
        <v>5</v>
      </c>
    </row>
    <row r="22" spans="1:16" x14ac:dyDescent="0.3">
      <c r="A22" s="4"/>
      <c r="B22" s="4" t="s">
        <v>28</v>
      </c>
      <c r="C22" s="4" t="s">
        <v>118</v>
      </c>
      <c r="D22" s="4">
        <v>1</v>
      </c>
      <c r="E22" s="4">
        <v>15</v>
      </c>
      <c r="F22" s="4">
        <v>10</v>
      </c>
      <c r="G22" s="4">
        <v>5</v>
      </c>
      <c r="H22" s="4">
        <v>1</v>
      </c>
      <c r="J22" s="26">
        <f t="shared" ca="1" si="8"/>
        <v>54</v>
      </c>
      <c r="K22" s="26">
        <f t="shared" ca="1" si="7"/>
        <v>82</v>
      </c>
      <c r="L22" s="26">
        <f t="shared" ca="1" si="7"/>
        <v>71</v>
      </c>
      <c r="M22" s="4">
        <f t="shared" ca="1" si="9"/>
        <v>54</v>
      </c>
      <c r="N22" s="27">
        <f t="shared" ca="1" si="3"/>
        <v>15</v>
      </c>
      <c r="O22" s="27">
        <f t="shared" ca="1" si="4"/>
        <v>5</v>
      </c>
      <c r="P22" s="27">
        <f t="shared" ca="1" si="5"/>
        <v>10</v>
      </c>
    </row>
    <row r="23" spans="1:16" x14ac:dyDescent="0.3">
      <c r="A23" s="4"/>
      <c r="B23" s="4" t="s">
        <v>23</v>
      </c>
      <c r="C23" s="4" t="s">
        <v>118</v>
      </c>
      <c r="D23" s="4">
        <v>1</v>
      </c>
      <c r="E23" s="4">
        <v>15</v>
      </c>
      <c r="F23" s="4">
        <v>10</v>
      </c>
      <c r="G23" s="4">
        <v>5</v>
      </c>
      <c r="H23" s="4">
        <v>1</v>
      </c>
      <c r="J23" s="26">
        <f t="shared" ca="1" si="8"/>
        <v>53</v>
      </c>
      <c r="K23" s="26">
        <f t="shared" ca="1" si="7"/>
        <v>96</v>
      </c>
      <c r="L23" s="26">
        <f t="shared" ca="1" si="7"/>
        <v>92</v>
      </c>
      <c r="M23" s="4">
        <f t="shared" ca="1" si="9"/>
        <v>53</v>
      </c>
      <c r="N23" s="27">
        <f t="shared" ca="1" si="3"/>
        <v>15</v>
      </c>
      <c r="O23" s="27">
        <f t="shared" ca="1" si="4"/>
        <v>5</v>
      </c>
      <c r="P23" s="27">
        <f t="shared" ca="1" si="5"/>
        <v>10</v>
      </c>
    </row>
    <row r="24" spans="1:16" x14ac:dyDescent="0.3">
      <c r="A24" s="4"/>
      <c r="B24" s="4" t="s">
        <v>25</v>
      </c>
      <c r="C24" s="4" t="s">
        <v>118</v>
      </c>
      <c r="D24" s="4">
        <v>1</v>
      </c>
      <c r="E24" s="4">
        <v>15</v>
      </c>
      <c r="F24" s="4">
        <v>10</v>
      </c>
      <c r="G24" s="4">
        <v>5</v>
      </c>
      <c r="H24" s="4">
        <v>1</v>
      </c>
      <c r="J24" s="26">
        <f t="shared" ca="1" si="8"/>
        <v>84</v>
      </c>
      <c r="K24" s="26">
        <f t="shared" ca="1" si="7"/>
        <v>90</v>
      </c>
      <c r="L24" s="26">
        <f t="shared" ca="1" si="7"/>
        <v>75</v>
      </c>
      <c r="M24" s="4">
        <f t="shared" ca="1" si="9"/>
        <v>75</v>
      </c>
      <c r="N24" s="27">
        <f t="shared" ca="1" si="3"/>
        <v>10</v>
      </c>
      <c r="O24" s="27">
        <f t="shared" ca="1" si="4"/>
        <v>5</v>
      </c>
      <c r="P24" s="27">
        <f t="shared" ca="1" si="5"/>
        <v>15</v>
      </c>
    </row>
    <row r="25" spans="1:16" x14ac:dyDescent="0.3">
      <c r="A25" s="4"/>
      <c r="B25" s="4" t="s">
        <v>24</v>
      </c>
      <c r="C25" s="4" t="s">
        <v>118</v>
      </c>
      <c r="D25" s="4">
        <v>1</v>
      </c>
      <c r="E25" s="4">
        <v>15</v>
      </c>
      <c r="F25" s="4">
        <v>10</v>
      </c>
      <c r="G25" s="4">
        <v>5</v>
      </c>
      <c r="H25" s="4">
        <v>1</v>
      </c>
      <c r="J25" s="26">
        <f t="shared" ca="1" si="8"/>
        <v>54</v>
      </c>
      <c r="K25" s="26">
        <f t="shared" ca="1" si="7"/>
        <v>82</v>
      </c>
      <c r="L25" s="26">
        <f t="shared" ca="1" si="7"/>
        <v>51</v>
      </c>
      <c r="M25" s="4">
        <f t="shared" ca="1" si="9"/>
        <v>51</v>
      </c>
      <c r="N25" s="27">
        <f t="shared" ca="1" si="3"/>
        <v>10</v>
      </c>
      <c r="O25" s="27">
        <f t="shared" ca="1" si="4"/>
        <v>5</v>
      </c>
      <c r="P25" s="27">
        <f t="shared" ca="1" si="5"/>
        <v>15</v>
      </c>
    </row>
    <row r="26" spans="1:16" x14ac:dyDescent="0.3">
      <c r="A26" s="4"/>
      <c r="B26" s="4" t="s">
        <v>26</v>
      </c>
      <c r="C26" s="4" t="s">
        <v>118</v>
      </c>
      <c r="D26" s="4">
        <v>1</v>
      </c>
      <c r="E26" s="4">
        <v>15</v>
      </c>
      <c r="F26" s="4">
        <v>10</v>
      </c>
      <c r="G26" s="4">
        <v>5</v>
      </c>
      <c r="H26" s="4">
        <v>1</v>
      </c>
      <c r="J26" s="26">
        <f t="shared" ca="1" si="8"/>
        <v>59</v>
      </c>
      <c r="K26" s="26">
        <f t="shared" ca="1" si="7"/>
        <v>96</v>
      </c>
      <c r="L26" s="26">
        <f t="shared" ca="1" si="7"/>
        <v>64</v>
      </c>
      <c r="M26" s="4">
        <f t="shared" ca="1" si="9"/>
        <v>59</v>
      </c>
      <c r="N26" s="27">
        <f t="shared" ca="1" si="3"/>
        <v>15</v>
      </c>
      <c r="O26" s="27">
        <f t="shared" ca="1" si="4"/>
        <v>5</v>
      </c>
      <c r="P26" s="27">
        <f t="shared" ca="1" si="5"/>
        <v>10</v>
      </c>
    </row>
    <row r="27" spans="1:16" x14ac:dyDescent="0.3">
      <c r="A27" s="4"/>
      <c r="B27" s="4" t="s">
        <v>29</v>
      </c>
      <c r="C27" s="4" t="s">
        <v>118</v>
      </c>
      <c r="D27" s="4">
        <v>1</v>
      </c>
      <c r="E27" s="4">
        <v>10</v>
      </c>
      <c r="F27" s="4">
        <v>8</v>
      </c>
      <c r="G27" s="4">
        <v>5</v>
      </c>
      <c r="H27" s="4">
        <v>1</v>
      </c>
      <c r="J27" s="26">
        <f t="shared" ca="1" si="8"/>
        <v>76</v>
      </c>
      <c r="K27" s="26">
        <f t="shared" ca="1" si="7"/>
        <v>76</v>
      </c>
      <c r="L27" s="26">
        <f t="shared" ca="1" si="7"/>
        <v>93</v>
      </c>
      <c r="M27" s="4">
        <f t="shared" ca="1" si="9"/>
        <v>76</v>
      </c>
      <c r="N27" s="27">
        <f t="shared" ca="1" si="3"/>
        <v>10</v>
      </c>
      <c r="O27" s="27">
        <f t="shared" ca="1" si="4"/>
        <v>10</v>
      </c>
      <c r="P27" s="27">
        <f t="shared" ca="1" si="5"/>
        <v>5</v>
      </c>
    </row>
    <row r="28" spans="1:16" x14ac:dyDescent="0.3">
      <c r="A28" s="4"/>
      <c r="B28" s="4" t="s">
        <v>30</v>
      </c>
      <c r="C28" s="4" t="s">
        <v>118</v>
      </c>
      <c r="D28" s="4">
        <v>1</v>
      </c>
      <c r="E28" s="4">
        <v>10</v>
      </c>
      <c r="F28" s="4">
        <v>8</v>
      </c>
      <c r="G28" s="4">
        <v>5</v>
      </c>
      <c r="H28" s="4">
        <v>1</v>
      </c>
      <c r="J28" s="26">
        <f t="shared" ca="1" si="8"/>
        <v>99</v>
      </c>
      <c r="K28" s="26">
        <f t="shared" ca="1" si="7"/>
        <v>97</v>
      </c>
      <c r="L28" s="26">
        <f t="shared" ca="1" si="7"/>
        <v>53</v>
      </c>
      <c r="M28" s="4">
        <f t="shared" ca="1" si="9"/>
        <v>53</v>
      </c>
      <c r="N28" s="27">
        <f t="shared" ca="1" si="3"/>
        <v>5</v>
      </c>
      <c r="O28" s="27">
        <f t="shared" ca="1" si="4"/>
        <v>8</v>
      </c>
      <c r="P28" s="27">
        <f t="shared" ca="1" si="5"/>
        <v>10</v>
      </c>
    </row>
    <row r="29" spans="1:16" x14ac:dyDescent="0.3">
      <c r="A29" s="4"/>
      <c r="B29" s="4" t="s">
        <v>31</v>
      </c>
      <c r="C29" s="4" t="s">
        <v>118</v>
      </c>
      <c r="D29" s="4">
        <v>1</v>
      </c>
      <c r="E29" s="4">
        <v>10</v>
      </c>
      <c r="F29" s="4">
        <v>8</v>
      </c>
      <c r="G29" s="4">
        <v>5</v>
      </c>
      <c r="H29" s="4">
        <v>1</v>
      </c>
      <c r="J29" s="26">
        <f t="shared" ca="1" si="8"/>
        <v>77</v>
      </c>
      <c r="K29" s="26">
        <f t="shared" ca="1" si="7"/>
        <v>71</v>
      </c>
      <c r="L29" s="26">
        <f t="shared" ca="1" si="7"/>
        <v>55</v>
      </c>
      <c r="M29" s="4">
        <f t="shared" ca="1" si="9"/>
        <v>55</v>
      </c>
      <c r="N29" s="27">
        <f t="shared" ca="1" si="3"/>
        <v>5</v>
      </c>
      <c r="O29" s="27">
        <f t="shared" ca="1" si="4"/>
        <v>8</v>
      </c>
      <c r="P29" s="27">
        <f t="shared" ca="1" si="5"/>
        <v>10</v>
      </c>
    </row>
    <row r="30" spans="1:16" x14ac:dyDescent="0.3">
      <c r="A30" s="4"/>
      <c r="B30" s="4" t="s">
        <v>134</v>
      </c>
      <c r="C30" s="4" t="s">
        <v>118</v>
      </c>
      <c r="D30" s="4">
        <v>1</v>
      </c>
      <c r="E30" s="4">
        <v>15</v>
      </c>
      <c r="F30" s="4">
        <v>10</v>
      </c>
      <c r="G30" s="4">
        <v>5</v>
      </c>
      <c r="H30" s="4">
        <v>1</v>
      </c>
      <c r="J30" s="26">
        <f t="shared" ca="1" si="8"/>
        <v>67</v>
      </c>
      <c r="K30" s="26">
        <f t="shared" ca="1" si="8"/>
        <v>93</v>
      </c>
      <c r="L30" s="26">
        <f t="shared" ca="1" si="8"/>
        <v>75</v>
      </c>
      <c r="M30" s="4">
        <f t="shared" ca="1" si="9"/>
        <v>67</v>
      </c>
      <c r="N30" s="27">
        <f t="shared" ca="1" si="3"/>
        <v>15</v>
      </c>
      <c r="O30" s="27">
        <f t="shared" ca="1" si="4"/>
        <v>5</v>
      </c>
      <c r="P30" s="27">
        <f t="shared" ca="1" si="5"/>
        <v>10</v>
      </c>
    </row>
    <row r="31" spans="1:16" x14ac:dyDescent="0.3">
      <c r="A31" s="4"/>
      <c r="B31" s="4" t="s">
        <v>135</v>
      </c>
      <c r="C31" s="4" t="s">
        <v>155</v>
      </c>
      <c r="D31" s="4">
        <v>1</v>
      </c>
      <c r="E31" s="4">
        <v>15</v>
      </c>
      <c r="F31" s="4">
        <v>10</v>
      </c>
      <c r="G31" s="4">
        <v>5</v>
      </c>
      <c r="H31" s="4">
        <v>1</v>
      </c>
      <c r="J31" s="26">
        <f t="shared" ca="1" si="8"/>
        <v>61</v>
      </c>
      <c r="K31" s="26">
        <f t="shared" ca="1" si="8"/>
        <v>83</v>
      </c>
      <c r="L31" s="26">
        <f t="shared" ca="1" si="8"/>
        <v>57</v>
      </c>
      <c r="M31" s="4">
        <f t="shared" ca="1" si="9"/>
        <v>57</v>
      </c>
      <c r="N31" s="27">
        <f t="shared" ca="1" si="3"/>
        <v>10</v>
      </c>
      <c r="O31" s="27">
        <f t="shared" ca="1" si="4"/>
        <v>5</v>
      </c>
      <c r="P31" s="27">
        <f t="shared" ca="1" si="5"/>
        <v>15</v>
      </c>
    </row>
    <row r="32" spans="1:16" x14ac:dyDescent="0.3">
      <c r="A32" s="4"/>
      <c r="B32" s="4" t="s">
        <v>35</v>
      </c>
      <c r="C32" s="4" t="s">
        <v>118</v>
      </c>
      <c r="D32" s="4">
        <v>1</v>
      </c>
      <c r="E32" s="4">
        <v>15</v>
      </c>
      <c r="F32" s="4">
        <v>10</v>
      </c>
      <c r="G32" s="4">
        <v>5</v>
      </c>
      <c r="H32" s="4">
        <v>1</v>
      </c>
      <c r="J32" s="26">
        <f t="shared" ca="1" si="8"/>
        <v>86</v>
      </c>
      <c r="K32" s="26">
        <f t="shared" ca="1" si="8"/>
        <v>96</v>
      </c>
      <c r="L32" s="26">
        <f t="shared" ca="1" si="8"/>
        <v>62</v>
      </c>
      <c r="M32" s="4">
        <f t="shared" ca="1" si="9"/>
        <v>62</v>
      </c>
      <c r="N32" s="27">
        <f t="shared" ca="1" si="3"/>
        <v>10</v>
      </c>
      <c r="O32" s="27">
        <f t="shared" ca="1" si="4"/>
        <v>5</v>
      </c>
      <c r="P32" s="27">
        <f t="shared" ca="1" si="5"/>
        <v>15</v>
      </c>
    </row>
    <row r="33" spans="1:16" x14ac:dyDescent="0.3">
      <c r="A33" s="4"/>
      <c r="B33" s="4" t="s">
        <v>154</v>
      </c>
      <c r="C33" s="4" t="s">
        <v>155</v>
      </c>
      <c r="D33" s="4">
        <v>1</v>
      </c>
      <c r="E33" s="4">
        <v>15</v>
      </c>
      <c r="F33" s="4">
        <v>10</v>
      </c>
      <c r="G33" s="4">
        <v>5</v>
      </c>
      <c r="H33" s="4">
        <v>1</v>
      </c>
      <c r="J33" s="26">
        <f t="shared" ca="1" si="8"/>
        <v>72</v>
      </c>
      <c r="K33" s="26">
        <f t="shared" ca="1" si="8"/>
        <v>58</v>
      </c>
      <c r="L33" s="26">
        <f t="shared" ca="1" si="8"/>
        <v>90</v>
      </c>
      <c r="M33" s="4">
        <f t="shared" ca="1" si="9"/>
        <v>58</v>
      </c>
      <c r="N33" s="27">
        <f t="shared" ca="1" si="3"/>
        <v>10</v>
      </c>
      <c r="O33" s="27">
        <f t="shared" ca="1" si="4"/>
        <v>15</v>
      </c>
      <c r="P33" s="27">
        <f t="shared" ca="1" si="5"/>
        <v>5</v>
      </c>
    </row>
    <row r="34" spans="1:16" x14ac:dyDescent="0.3">
      <c r="A34" s="75" t="s">
        <v>156</v>
      </c>
      <c r="B34" s="75"/>
      <c r="C34" s="75"/>
      <c r="D34" s="75"/>
      <c r="E34" s="75">
        <f>SUM(E14:E33)</f>
        <v>285</v>
      </c>
      <c r="F34" s="75"/>
      <c r="G34" s="75"/>
      <c r="H34" s="75"/>
      <c r="N34" s="23">
        <f ca="1">SUM(N14:N33)</f>
        <v>200</v>
      </c>
      <c r="O34" s="23">
        <f t="shared" ref="O34:P34" ca="1" si="10">SUM(O14:O33)</f>
        <v>171</v>
      </c>
      <c r="P34" s="23">
        <f t="shared" ca="1" si="10"/>
        <v>210</v>
      </c>
    </row>
    <row r="36" spans="1:16" ht="16.2" x14ac:dyDescent="0.35">
      <c r="A36" s="4"/>
      <c r="B36" s="6" t="s">
        <v>32</v>
      </c>
      <c r="C36" s="5" t="s">
        <v>7</v>
      </c>
      <c r="D36" s="5" t="s">
        <v>3</v>
      </c>
      <c r="E36" s="5" t="s">
        <v>144</v>
      </c>
      <c r="F36" s="5" t="s">
        <v>145</v>
      </c>
      <c r="G36" s="5" t="s">
        <v>146</v>
      </c>
      <c r="H36" s="5" t="s">
        <v>147</v>
      </c>
      <c r="J36" s="24" t="s">
        <v>184</v>
      </c>
      <c r="K36" s="24" t="s">
        <v>185</v>
      </c>
      <c r="L36" s="24" t="s">
        <v>186</v>
      </c>
      <c r="M36" s="24" t="s">
        <v>188</v>
      </c>
      <c r="N36" s="24" t="s">
        <v>184</v>
      </c>
      <c r="O36" s="24" t="s">
        <v>185</v>
      </c>
      <c r="P36" s="24" t="s">
        <v>186</v>
      </c>
    </row>
    <row r="37" spans="1:16" x14ac:dyDescent="0.3">
      <c r="A37" s="4">
        <v>1</v>
      </c>
      <c r="B37" s="4" t="s">
        <v>41</v>
      </c>
      <c r="C37" s="4" t="s">
        <v>118</v>
      </c>
      <c r="D37" s="4">
        <v>1</v>
      </c>
      <c r="E37" s="4">
        <v>20</v>
      </c>
      <c r="F37" s="4">
        <v>15</v>
      </c>
      <c r="G37" s="4">
        <v>10</v>
      </c>
      <c r="H37" s="4">
        <v>1</v>
      </c>
      <c r="J37" s="26">
        <f t="shared" ca="1" si="8"/>
        <v>75</v>
      </c>
      <c r="K37" s="26">
        <f t="shared" ca="1" si="8"/>
        <v>99</v>
      </c>
      <c r="L37" s="26">
        <f t="shared" ca="1" si="8"/>
        <v>93</v>
      </c>
      <c r="M37" s="4">
        <f ca="1">MIN(J37:L37)</f>
        <v>75</v>
      </c>
      <c r="N37" s="27">
        <f t="shared" ca="1" si="3"/>
        <v>20</v>
      </c>
      <c r="O37" s="27">
        <f t="shared" ca="1" si="4"/>
        <v>10</v>
      </c>
      <c r="P37" s="27">
        <f t="shared" ca="1" si="5"/>
        <v>15</v>
      </c>
    </row>
    <row r="38" spans="1:16" x14ac:dyDescent="0.3">
      <c r="A38" s="4">
        <v>2</v>
      </c>
      <c r="B38" s="4" t="s">
        <v>40</v>
      </c>
      <c r="C38" s="4" t="s">
        <v>118</v>
      </c>
      <c r="D38" s="4">
        <v>1</v>
      </c>
      <c r="E38" s="4">
        <v>20</v>
      </c>
      <c r="F38" s="4">
        <v>15</v>
      </c>
      <c r="G38" s="4">
        <v>10</v>
      </c>
      <c r="H38" s="4">
        <v>1</v>
      </c>
      <c r="J38" s="26">
        <f t="shared" ca="1" si="8"/>
        <v>95</v>
      </c>
      <c r="K38" s="26">
        <f t="shared" ca="1" si="8"/>
        <v>98</v>
      </c>
      <c r="L38" s="26">
        <f t="shared" ca="1" si="8"/>
        <v>83</v>
      </c>
      <c r="M38" s="4">
        <f t="shared" ref="M38:M82" ca="1" si="11">MIN(J38:L38)</f>
        <v>83</v>
      </c>
      <c r="N38" s="27">
        <f t="shared" ca="1" si="3"/>
        <v>15</v>
      </c>
      <c r="O38" s="27">
        <f t="shared" ca="1" si="4"/>
        <v>10</v>
      </c>
      <c r="P38" s="27">
        <f t="shared" ca="1" si="5"/>
        <v>20</v>
      </c>
    </row>
    <row r="39" spans="1:16" x14ac:dyDescent="0.3">
      <c r="A39" s="4">
        <v>3</v>
      </c>
      <c r="B39" s="4" t="s">
        <v>36</v>
      </c>
      <c r="C39" s="4" t="s">
        <v>118</v>
      </c>
      <c r="D39" s="4">
        <v>1</v>
      </c>
      <c r="E39" s="4">
        <v>20</v>
      </c>
      <c r="F39" s="4">
        <v>15</v>
      </c>
      <c r="G39" s="4">
        <v>10</v>
      </c>
      <c r="H39" s="4">
        <v>1</v>
      </c>
      <c r="J39" s="26">
        <f t="shared" ca="1" si="8"/>
        <v>76</v>
      </c>
      <c r="K39" s="26">
        <f t="shared" ca="1" si="8"/>
        <v>81</v>
      </c>
      <c r="L39" s="26">
        <f t="shared" ca="1" si="8"/>
        <v>73</v>
      </c>
      <c r="M39" s="4">
        <f t="shared" ca="1" si="11"/>
        <v>73</v>
      </c>
      <c r="N39" s="27">
        <f t="shared" ca="1" si="3"/>
        <v>15</v>
      </c>
      <c r="O39" s="27">
        <f t="shared" ca="1" si="4"/>
        <v>10</v>
      </c>
      <c r="P39" s="27">
        <f t="shared" ca="1" si="5"/>
        <v>20</v>
      </c>
    </row>
    <row r="40" spans="1:16" x14ac:dyDescent="0.3">
      <c r="A40" s="4">
        <v>4</v>
      </c>
      <c r="B40" s="4" t="s">
        <v>42</v>
      </c>
      <c r="C40" s="4" t="s">
        <v>118</v>
      </c>
      <c r="D40" s="4">
        <v>1</v>
      </c>
      <c r="E40" s="4">
        <v>20</v>
      </c>
      <c r="F40" s="4">
        <v>15</v>
      </c>
      <c r="G40" s="4">
        <v>10</v>
      </c>
      <c r="H40" s="4">
        <v>1</v>
      </c>
      <c r="J40" s="26">
        <f t="shared" ca="1" si="8"/>
        <v>53</v>
      </c>
      <c r="K40" s="26">
        <f t="shared" ca="1" si="8"/>
        <v>88</v>
      </c>
      <c r="L40" s="26">
        <f t="shared" ca="1" si="8"/>
        <v>50</v>
      </c>
      <c r="M40" s="4">
        <f t="shared" ca="1" si="11"/>
        <v>50</v>
      </c>
      <c r="N40" s="27">
        <f t="shared" ca="1" si="3"/>
        <v>15</v>
      </c>
      <c r="O40" s="27">
        <f t="shared" ca="1" si="4"/>
        <v>10</v>
      </c>
      <c r="P40" s="27">
        <f t="shared" ca="1" si="5"/>
        <v>20</v>
      </c>
    </row>
    <row r="41" spans="1:16" x14ac:dyDescent="0.3">
      <c r="A41" s="4">
        <v>5</v>
      </c>
      <c r="B41" s="4" t="s">
        <v>43</v>
      </c>
      <c r="C41" s="4" t="s">
        <v>118</v>
      </c>
      <c r="D41" s="4">
        <v>1</v>
      </c>
      <c r="E41" s="4">
        <v>20</v>
      </c>
      <c r="F41" s="4">
        <v>15</v>
      </c>
      <c r="G41" s="4">
        <v>10</v>
      </c>
      <c r="H41" s="4">
        <v>1</v>
      </c>
      <c r="J41" s="26">
        <f t="shared" ca="1" si="8"/>
        <v>74</v>
      </c>
      <c r="K41" s="26">
        <f t="shared" ca="1" si="8"/>
        <v>81</v>
      </c>
      <c r="L41" s="26">
        <f t="shared" ca="1" si="8"/>
        <v>73</v>
      </c>
      <c r="M41" s="4">
        <f t="shared" ca="1" si="11"/>
        <v>73</v>
      </c>
      <c r="N41" s="27">
        <f t="shared" ca="1" si="3"/>
        <v>15</v>
      </c>
      <c r="O41" s="27">
        <f t="shared" ca="1" si="4"/>
        <v>10</v>
      </c>
      <c r="P41" s="27">
        <f t="shared" ca="1" si="5"/>
        <v>20</v>
      </c>
    </row>
    <row r="42" spans="1:16" x14ac:dyDescent="0.3">
      <c r="A42" s="4">
        <v>6</v>
      </c>
      <c r="B42" s="4" t="s">
        <v>167</v>
      </c>
      <c r="C42" s="4" t="s">
        <v>118</v>
      </c>
      <c r="D42" s="4">
        <v>1</v>
      </c>
      <c r="E42" s="4">
        <v>20</v>
      </c>
      <c r="F42" s="4">
        <v>15</v>
      </c>
      <c r="G42" s="4">
        <v>10</v>
      </c>
      <c r="H42" s="4">
        <v>1</v>
      </c>
      <c r="J42" s="26">
        <f t="shared" ca="1" si="8"/>
        <v>74</v>
      </c>
      <c r="K42" s="26">
        <f t="shared" ca="1" si="8"/>
        <v>66</v>
      </c>
      <c r="L42" s="26">
        <f t="shared" ca="1" si="8"/>
        <v>93</v>
      </c>
      <c r="M42" s="4">
        <f t="shared" ca="1" si="11"/>
        <v>66</v>
      </c>
      <c r="N42" s="27">
        <f t="shared" ca="1" si="3"/>
        <v>15</v>
      </c>
      <c r="O42" s="27">
        <f t="shared" ca="1" si="4"/>
        <v>20</v>
      </c>
      <c r="P42" s="27">
        <f t="shared" ca="1" si="5"/>
        <v>10</v>
      </c>
    </row>
    <row r="43" spans="1:16" x14ac:dyDescent="0.3">
      <c r="A43" s="4">
        <v>7</v>
      </c>
      <c r="B43" s="4" t="s">
        <v>37</v>
      </c>
      <c r="C43" s="4" t="s">
        <v>118</v>
      </c>
      <c r="D43" s="4">
        <v>1</v>
      </c>
      <c r="E43" s="4">
        <v>20</v>
      </c>
      <c r="F43" s="4">
        <v>15</v>
      </c>
      <c r="G43" s="4">
        <v>10</v>
      </c>
      <c r="H43" s="4">
        <v>1</v>
      </c>
      <c r="J43" s="26">
        <f t="shared" ca="1" si="8"/>
        <v>84</v>
      </c>
      <c r="K43" s="26">
        <f t="shared" ca="1" si="8"/>
        <v>77</v>
      </c>
      <c r="L43" s="26">
        <f t="shared" ca="1" si="8"/>
        <v>97</v>
      </c>
      <c r="M43" s="4">
        <f t="shared" ca="1" si="11"/>
        <v>77</v>
      </c>
      <c r="N43" s="27">
        <f t="shared" ca="1" si="3"/>
        <v>15</v>
      </c>
      <c r="O43" s="27">
        <f t="shared" ca="1" si="4"/>
        <v>20</v>
      </c>
      <c r="P43" s="27">
        <f t="shared" ca="1" si="5"/>
        <v>10</v>
      </c>
    </row>
    <row r="44" spans="1:16" x14ac:dyDescent="0.3">
      <c r="A44" s="4">
        <v>8</v>
      </c>
      <c r="B44" s="4" t="s">
        <v>158</v>
      </c>
      <c r="C44" s="4" t="s">
        <v>159</v>
      </c>
      <c r="D44" s="4">
        <v>1</v>
      </c>
      <c r="E44" s="4">
        <v>20</v>
      </c>
      <c r="F44" s="4">
        <v>15</v>
      </c>
      <c r="G44" s="4">
        <v>10</v>
      </c>
      <c r="H44" s="4">
        <v>1</v>
      </c>
      <c r="J44" s="26">
        <f t="shared" ca="1" si="8"/>
        <v>77</v>
      </c>
      <c r="K44" s="26">
        <f t="shared" ca="1" si="8"/>
        <v>57</v>
      </c>
      <c r="L44" s="26">
        <f t="shared" ca="1" si="8"/>
        <v>91</v>
      </c>
      <c r="M44" s="4">
        <f t="shared" ca="1" si="11"/>
        <v>57</v>
      </c>
      <c r="N44" s="27">
        <f t="shared" ca="1" si="3"/>
        <v>15</v>
      </c>
      <c r="O44" s="27">
        <f t="shared" ca="1" si="4"/>
        <v>20</v>
      </c>
      <c r="P44" s="27">
        <f t="shared" ca="1" si="5"/>
        <v>10</v>
      </c>
    </row>
    <row r="45" spans="1:16" x14ac:dyDescent="0.3">
      <c r="A45" s="4">
        <v>9</v>
      </c>
      <c r="B45" s="4" t="s">
        <v>173</v>
      </c>
      <c r="C45" s="4" t="s">
        <v>159</v>
      </c>
      <c r="D45" s="4">
        <v>1</v>
      </c>
      <c r="E45" s="4">
        <v>15</v>
      </c>
      <c r="F45" s="4">
        <v>10</v>
      </c>
      <c r="G45" s="4">
        <v>5</v>
      </c>
      <c r="H45" s="4">
        <v>1</v>
      </c>
      <c r="J45" s="26">
        <f t="shared" ca="1" si="8"/>
        <v>80</v>
      </c>
      <c r="K45" s="26">
        <f t="shared" ca="1" si="8"/>
        <v>85</v>
      </c>
      <c r="L45" s="26">
        <f t="shared" ca="1" si="8"/>
        <v>59</v>
      </c>
      <c r="M45" s="4">
        <f t="shared" ca="1" si="11"/>
        <v>59</v>
      </c>
      <c r="N45" s="27">
        <f t="shared" ca="1" si="3"/>
        <v>10</v>
      </c>
      <c r="O45" s="27">
        <f t="shared" ca="1" si="4"/>
        <v>5</v>
      </c>
      <c r="P45" s="27">
        <f t="shared" ca="1" si="5"/>
        <v>15</v>
      </c>
    </row>
    <row r="46" spans="1:16" x14ac:dyDescent="0.3">
      <c r="A46" s="72" t="s">
        <v>172</v>
      </c>
      <c r="B46" s="72"/>
      <c r="C46" s="72"/>
      <c r="D46" s="72"/>
      <c r="E46" s="72">
        <f>SUM(E37:E45)</f>
        <v>175</v>
      </c>
      <c r="F46" s="72"/>
      <c r="G46" s="72"/>
      <c r="H46" s="72"/>
      <c r="N46" s="23">
        <f t="shared" ref="N46:P46" ca="1" si="12">SUM(N37:N45)</f>
        <v>135</v>
      </c>
      <c r="O46" s="23">
        <f ca="1">SUM(O37:O45)</f>
        <v>115</v>
      </c>
      <c r="P46" s="23">
        <f t="shared" ca="1" si="12"/>
        <v>140</v>
      </c>
    </row>
    <row r="47" spans="1:16" x14ac:dyDescent="0.3">
      <c r="A47" s="8"/>
      <c r="B47" s="8"/>
      <c r="C47" s="8"/>
      <c r="D47" s="8"/>
      <c r="E47" s="8"/>
      <c r="F47" s="8"/>
      <c r="G47" s="8"/>
      <c r="H47" s="8"/>
    </row>
    <row r="48" spans="1:16" x14ac:dyDescent="0.3">
      <c r="A48" s="8"/>
      <c r="B48" s="8"/>
      <c r="C48" s="8"/>
      <c r="D48" s="8"/>
      <c r="E48" s="8"/>
      <c r="F48" s="8"/>
      <c r="G48" s="8"/>
      <c r="H48" s="8"/>
    </row>
    <row r="50" spans="1:16" x14ac:dyDescent="0.3">
      <c r="A50" s="4">
        <v>3</v>
      </c>
      <c r="B50" s="5" t="s">
        <v>6</v>
      </c>
      <c r="C50" s="5" t="s">
        <v>7</v>
      </c>
      <c r="D50" s="5" t="s">
        <v>3</v>
      </c>
      <c r="E50" s="5" t="s">
        <v>144</v>
      </c>
      <c r="F50" s="5" t="s">
        <v>145</v>
      </c>
      <c r="G50" s="5" t="s">
        <v>146</v>
      </c>
      <c r="H50" s="5" t="s">
        <v>147</v>
      </c>
      <c r="J50" s="24" t="s">
        <v>184</v>
      </c>
      <c r="K50" s="24" t="s">
        <v>185</v>
      </c>
      <c r="L50" s="24" t="s">
        <v>186</v>
      </c>
      <c r="M50" s="25"/>
      <c r="N50" s="24" t="s">
        <v>184</v>
      </c>
      <c r="O50" s="24" t="s">
        <v>185</v>
      </c>
      <c r="P50" s="24" t="s">
        <v>186</v>
      </c>
    </row>
    <row r="51" spans="1:16" x14ac:dyDescent="0.3">
      <c r="A51" s="4"/>
      <c r="B51" s="4" t="s">
        <v>182</v>
      </c>
      <c r="C51" s="4" t="s">
        <v>124</v>
      </c>
      <c r="D51" s="4">
        <v>1</v>
      </c>
      <c r="E51" s="4">
        <v>20</v>
      </c>
      <c r="F51" s="4">
        <v>15</v>
      </c>
      <c r="G51" s="4">
        <v>10</v>
      </c>
      <c r="H51" s="4">
        <v>1</v>
      </c>
      <c r="J51" s="26">
        <f ca="1">RANDBETWEEN(15,30)</f>
        <v>25</v>
      </c>
      <c r="K51" s="26">
        <f t="shared" ref="K51:L64" ca="1" si="13">RANDBETWEEN(15,30)</f>
        <v>15</v>
      </c>
      <c r="L51" s="26">
        <f t="shared" ca="1" si="13"/>
        <v>19</v>
      </c>
      <c r="M51" s="4">
        <f t="shared" ca="1" si="11"/>
        <v>15</v>
      </c>
      <c r="N51" s="27">
        <f t="shared" ca="1" si="3"/>
        <v>10</v>
      </c>
      <c r="O51" s="27">
        <f t="shared" ca="1" si="4"/>
        <v>20</v>
      </c>
      <c r="P51" s="27">
        <f t="shared" ca="1" si="5"/>
        <v>15</v>
      </c>
    </row>
    <row r="52" spans="1:16" x14ac:dyDescent="0.3">
      <c r="A52" s="4"/>
      <c r="B52" s="4" t="s">
        <v>9</v>
      </c>
      <c r="C52" s="4" t="s">
        <v>124</v>
      </c>
      <c r="D52" s="4">
        <v>1</v>
      </c>
      <c r="E52" s="4">
        <v>20</v>
      </c>
      <c r="F52" s="4">
        <v>15</v>
      </c>
      <c r="G52" s="4">
        <v>10</v>
      </c>
      <c r="H52" s="4">
        <v>1</v>
      </c>
      <c r="J52" s="26">
        <f t="shared" ref="J52:J64" ca="1" si="14">RANDBETWEEN(15,30)</f>
        <v>23</v>
      </c>
      <c r="K52" s="26">
        <f t="shared" ca="1" si="13"/>
        <v>19</v>
      </c>
      <c r="L52" s="26">
        <f t="shared" ca="1" si="13"/>
        <v>27</v>
      </c>
      <c r="M52" s="4">
        <f t="shared" ca="1" si="11"/>
        <v>19</v>
      </c>
      <c r="N52" s="27">
        <f t="shared" ca="1" si="3"/>
        <v>15</v>
      </c>
      <c r="O52" s="27">
        <f t="shared" ca="1" si="4"/>
        <v>20</v>
      </c>
      <c r="P52" s="27">
        <f t="shared" ca="1" si="5"/>
        <v>10</v>
      </c>
    </row>
    <row r="53" spans="1:16" x14ac:dyDescent="0.3">
      <c r="A53" s="4"/>
      <c r="B53" s="4" t="s">
        <v>10</v>
      </c>
      <c r="C53" s="4" t="s">
        <v>124</v>
      </c>
      <c r="D53" s="4">
        <v>1</v>
      </c>
      <c r="E53" s="4">
        <v>10</v>
      </c>
      <c r="F53" s="4">
        <v>8</v>
      </c>
      <c r="G53" s="4">
        <v>5</v>
      </c>
      <c r="H53" s="4">
        <v>1</v>
      </c>
      <c r="J53" s="26">
        <f t="shared" ca="1" si="14"/>
        <v>27</v>
      </c>
      <c r="K53" s="26">
        <f t="shared" ca="1" si="13"/>
        <v>19</v>
      </c>
      <c r="L53" s="26">
        <f t="shared" ca="1" si="13"/>
        <v>22</v>
      </c>
      <c r="M53" s="4">
        <f t="shared" ca="1" si="11"/>
        <v>19</v>
      </c>
      <c r="N53" s="27">
        <f t="shared" ca="1" si="3"/>
        <v>5</v>
      </c>
      <c r="O53" s="27">
        <f t="shared" ca="1" si="4"/>
        <v>10</v>
      </c>
      <c r="P53" s="27">
        <f t="shared" ca="1" si="5"/>
        <v>8</v>
      </c>
    </row>
    <row r="54" spans="1:16" x14ac:dyDescent="0.3">
      <c r="A54" s="4"/>
      <c r="B54" s="4" t="s">
        <v>11</v>
      </c>
      <c r="C54" s="4" t="s">
        <v>124</v>
      </c>
      <c r="D54" s="4">
        <v>1</v>
      </c>
      <c r="E54" s="4">
        <v>10</v>
      </c>
      <c r="F54" s="4">
        <v>8</v>
      </c>
      <c r="G54" s="4">
        <v>5</v>
      </c>
      <c r="H54" s="4">
        <v>1</v>
      </c>
      <c r="J54" s="26">
        <f t="shared" ca="1" si="14"/>
        <v>29</v>
      </c>
      <c r="K54" s="26">
        <f t="shared" ca="1" si="13"/>
        <v>26</v>
      </c>
      <c r="L54" s="26">
        <f t="shared" ca="1" si="13"/>
        <v>23</v>
      </c>
      <c r="M54" s="4">
        <f t="shared" ca="1" si="11"/>
        <v>23</v>
      </c>
      <c r="N54" s="27">
        <f t="shared" ca="1" si="3"/>
        <v>5</v>
      </c>
      <c r="O54" s="27">
        <f t="shared" ca="1" si="4"/>
        <v>8</v>
      </c>
      <c r="P54" s="27">
        <f t="shared" ca="1" si="5"/>
        <v>10</v>
      </c>
    </row>
    <row r="55" spans="1:16" x14ac:dyDescent="0.3">
      <c r="A55" s="4"/>
      <c r="B55" s="4" t="s">
        <v>12</v>
      </c>
      <c r="C55" s="4" t="s">
        <v>124</v>
      </c>
      <c r="D55" s="4">
        <v>1</v>
      </c>
      <c r="E55" s="4">
        <v>10</v>
      </c>
      <c r="F55" s="4">
        <v>8</v>
      </c>
      <c r="G55" s="4">
        <v>5</v>
      </c>
      <c r="H55" s="4">
        <v>1</v>
      </c>
      <c r="J55" s="26">
        <f t="shared" ca="1" si="14"/>
        <v>24</v>
      </c>
      <c r="K55" s="26">
        <f t="shared" ca="1" si="13"/>
        <v>30</v>
      </c>
      <c r="L55" s="26">
        <f t="shared" ca="1" si="13"/>
        <v>18</v>
      </c>
      <c r="M55" s="4">
        <f t="shared" ca="1" si="11"/>
        <v>18</v>
      </c>
      <c r="N55" s="27">
        <f t="shared" ca="1" si="3"/>
        <v>8</v>
      </c>
      <c r="O55" s="27">
        <f t="shared" ca="1" si="4"/>
        <v>5</v>
      </c>
      <c r="P55" s="27">
        <f t="shared" ca="1" si="5"/>
        <v>10</v>
      </c>
    </row>
    <row r="56" spans="1:16" x14ac:dyDescent="0.3">
      <c r="A56" s="4"/>
      <c r="B56" s="4" t="s">
        <v>13</v>
      </c>
      <c r="C56" s="4" t="s">
        <v>124</v>
      </c>
      <c r="D56" s="4">
        <v>1</v>
      </c>
      <c r="E56" s="4">
        <v>15</v>
      </c>
      <c r="F56" s="4">
        <v>10</v>
      </c>
      <c r="G56" s="4">
        <v>5</v>
      </c>
      <c r="H56" s="4">
        <v>1</v>
      </c>
      <c r="J56" s="26">
        <f t="shared" ca="1" si="14"/>
        <v>17</v>
      </c>
      <c r="K56" s="26">
        <f t="shared" ca="1" si="13"/>
        <v>26</v>
      </c>
      <c r="L56" s="26">
        <f t="shared" ca="1" si="13"/>
        <v>24</v>
      </c>
      <c r="M56" s="4">
        <f t="shared" ca="1" si="11"/>
        <v>17</v>
      </c>
      <c r="N56" s="27">
        <f t="shared" ca="1" si="3"/>
        <v>15</v>
      </c>
      <c r="O56" s="27">
        <f t="shared" ca="1" si="4"/>
        <v>5</v>
      </c>
      <c r="P56" s="27">
        <f t="shared" ca="1" si="5"/>
        <v>10</v>
      </c>
    </row>
    <row r="57" spans="1:16" x14ac:dyDescent="0.3">
      <c r="A57" s="4"/>
      <c r="B57" s="4" t="s">
        <v>165</v>
      </c>
      <c r="C57" s="4" t="s">
        <v>124</v>
      </c>
      <c r="D57" s="4">
        <v>1</v>
      </c>
      <c r="E57" s="4">
        <v>20</v>
      </c>
      <c r="F57" s="4">
        <v>15</v>
      </c>
      <c r="G57" s="4">
        <v>10</v>
      </c>
      <c r="H57" s="4">
        <v>1</v>
      </c>
      <c r="J57" s="26">
        <f t="shared" ca="1" si="14"/>
        <v>27</v>
      </c>
      <c r="K57" s="26">
        <f t="shared" ca="1" si="13"/>
        <v>18</v>
      </c>
      <c r="L57" s="26">
        <f t="shared" ca="1" si="13"/>
        <v>18</v>
      </c>
      <c r="M57" s="4">
        <f t="shared" ca="1" si="11"/>
        <v>18</v>
      </c>
      <c r="N57" s="27">
        <f t="shared" ca="1" si="3"/>
        <v>10</v>
      </c>
      <c r="O57" s="27">
        <f t="shared" ca="1" si="4"/>
        <v>20</v>
      </c>
      <c r="P57" s="27">
        <f t="shared" ca="1" si="5"/>
        <v>20</v>
      </c>
    </row>
    <row r="58" spans="1:16" x14ac:dyDescent="0.3">
      <c r="A58" s="4"/>
      <c r="B58" s="4" t="s">
        <v>14</v>
      </c>
      <c r="C58" s="4" t="s">
        <v>124</v>
      </c>
      <c r="D58" s="4">
        <v>1</v>
      </c>
      <c r="E58" s="4">
        <v>15</v>
      </c>
      <c r="F58" s="4">
        <v>10</v>
      </c>
      <c r="G58" s="4">
        <v>5</v>
      </c>
      <c r="H58" s="4">
        <v>1</v>
      </c>
      <c r="J58" s="26">
        <f t="shared" ca="1" si="14"/>
        <v>19</v>
      </c>
      <c r="K58" s="26">
        <f t="shared" ca="1" si="13"/>
        <v>29</v>
      </c>
      <c r="L58" s="26">
        <f t="shared" ca="1" si="13"/>
        <v>15</v>
      </c>
      <c r="M58" s="4">
        <f t="shared" ca="1" si="11"/>
        <v>15</v>
      </c>
      <c r="N58" s="27">
        <f t="shared" ca="1" si="3"/>
        <v>10</v>
      </c>
      <c r="O58" s="27">
        <f t="shared" ca="1" si="4"/>
        <v>5</v>
      </c>
      <c r="P58" s="27">
        <f t="shared" ca="1" si="5"/>
        <v>15</v>
      </c>
    </row>
    <row r="59" spans="1:16" x14ac:dyDescent="0.3">
      <c r="A59" s="4"/>
      <c r="B59" s="4" t="s">
        <v>15</v>
      </c>
      <c r="C59" s="4" t="s">
        <v>124</v>
      </c>
      <c r="D59" s="4">
        <v>1</v>
      </c>
      <c r="E59" s="4">
        <v>15</v>
      </c>
      <c r="F59" s="4">
        <v>10</v>
      </c>
      <c r="G59" s="4">
        <v>5</v>
      </c>
      <c r="H59" s="4">
        <v>1</v>
      </c>
      <c r="J59" s="26">
        <f t="shared" ca="1" si="14"/>
        <v>26</v>
      </c>
      <c r="K59" s="26">
        <f t="shared" ca="1" si="13"/>
        <v>27</v>
      </c>
      <c r="L59" s="26">
        <f t="shared" ca="1" si="13"/>
        <v>16</v>
      </c>
      <c r="M59" s="4">
        <f t="shared" ca="1" si="11"/>
        <v>16</v>
      </c>
      <c r="N59" s="27">
        <f t="shared" ca="1" si="3"/>
        <v>10</v>
      </c>
      <c r="O59" s="27">
        <f t="shared" ca="1" si="4"/>
        <v>5</v>
      </c>
      <c r="P59" s="27">
        <f t="shared" ca="1" si="5"/>
        <v>15</v>
      </c>
    </row>
    <row r="60" spans="1:16" x14ac:dyDescent="0.3">
      <c r="A60" s="4"/>
      <c r="B60" s="4" t="s">
        <v>163</v>
      </c>
      <c r="C60" s="4" t="s">
        <v>159</v>
      </c>
      <c r="D60" s="4">
        <v>1</v>
      </c>
      <c r="E60" s="4">
        <v>15</v>
      </c>
      <c r="F60" s="4">
        <v>10</v>
      </c>
      <c r="G60" s="4">
        <v>5</v>
      </c>
      <c r="H60" s="4">
        <v>1</v>
      </c>
      <c r="J60" s="26">
        <f t="shared" ca="1" si="14"/>
        <v>18</v>
      </c>
      <c r="K60" s="26">
        <f t="shared" ca="1" si="13"/>
        <v>22</v>
      </c>
      <c r="L60" s="26">
        <f t="shared" ca="1" si="13"/>
        <v>29</v>
      </c>
      <c r="M60" s="4">
        <f t="shared" ca="1" si="11"/>
        <v>18</v>
      </c>
      <c r="N60" s="27">
        <f t="shared" ca="1" si="3"/>
        <v>15</v>
      </c>
      <c r="O60" s="27">
        <f t="shared" ca="1" si="4"/>
        <v>10</v>
      </c>
      <c r="P60" s="27">
        <f t="shared" ca="1" si="5"/>
        <v>5</v>
      </c>
    </row>
    <row r="61" spans="1:16" x14ac:dyDescent="0.3">
      <c r="A61" s="4"/>
      <c r="B61" s="4" t="s">
        <v>33</v>
      </c>
      <c r="C61" s="4" t="s">
        <v>118</v>
      </c>
      <c r="D61" s="4">
        <v>1</v>
      </c>
      <c r="E61" s="4">
        <v>10</v>
      </c>
      <c r="F61" s="4">
        <v>8</v>
      </c>
      <c r="G61" s="4">
        <v>5</v>
      </c>
      <c r="H61" s="4">
        <v>1</v>
      </c>
      <c r="J61" s="26">
        <f t="shared" ca="1" si="14"/>
        <v>29</v>
      </c>
      <c r="K61" s="26">
        <f t="shared" ca="1" si="13"/>
        <v>26</v>
      </c>
      <c r="L61" s="26">
        <f t="shared" ca="1" si="13"/>
        <v>23</v>
      </c>
      <c r="M61" s="4">
        <f t="shared" ca="1" si="11"/>
        <v>23</v>
      </c>
      <c r="N61" s="27">
        <f t="shared" ca="1" si="3"/>
        <v>5</v>
      </c>
      <c r="O61" s="27">
        <f t="shared" ca="1" si="4"/>
        <v>8</v>
      </c>
      <c r="P61" s="27">
        <f t="shared" ca="1" si="5"/>
        <v>10</v>
      </c>
    </row>
    <row r="62" spans="1:16" x14ac:dyDescent="0.3">
      <c r="A62" s="4"/>
      <c r="B62" s="4" t="s">
        <v>34</v>
      </c>
      <c r="C62" s="4" t="s">
        <v>118</v>
      </c>
      <c r="D62" s="4">
        <v>1</v>
      </c>
      <c r="E62" s="4">
        <v>20</v>
      </c>
      <c r="F62" s="4">
        <v>15</v>
      </c>
      <c r="G62" s="4">
        <v>10</v>
      </c>
      <c r="H62" s="4">
        <v>1</v>
      </c>
      <c r="J62" s="26">
        <f t="shared" ca="1" si="14"/>
        <v>24</v>
      </c>
      <c r="K62" s="26">
        <f t="shared" ca="1" si="13"/>
        <v>26</v>
      </c>
      <c r="L62" s="26">
        <f t="shared" ca="1" si="13"/>
        <v>19</v>
      </c>
      <c r="M62" s="4">
        <f t="shared" ca="1" si="11"/>
        <v>19</v>
      </c>
      <c r="N62" s="27">
        <f t="shared" ca="1" si="3"/>
        <v>15</v>
      </c>
      <c r="O62" s="27">
        <f t="shared" ca="1" si="4"/>
        <v>10</v>
      </c>
      <c r="P62" s="27">
        <f t="shared" ca="1" si="5"/>
        <v>20</v>
      </c>
    </row>
    <row r="63" spans="1:16" x14ac:dyDescent="0.3">
      <c r="A63" s="4"/>
      <c r="B63" s="4" t="s">
        <v>160</v>
      </c>
      <c r="C63" s="4" t="s">
        <v>161</v>
      </c>
      <c r="D63" s="4">
        <v>1</v>
      </c>
      <c r="E63" s="4">
        <v>20</v>
      </c>
      <c r="F63" s="4">
        <v>15</v>
      </c>
      <c r="G63" s="4">
        <v>10</v>
      </c>
      <c r="H63" s="4">
        <v>1</v>
      </c>
      <c r="J63" s="26">
        <f t="shared" ca="1" si="14"/>
        <v>16</v>
      </c>
      <c r="K63" s="26">
        <f t="shared" ca="1" si="13"/>
        <v>19</v>
      </c>
      <c r="L63" s="26">
        <f t="shared" ca="1" si="13"/>
        <v>26</v>
      </c>
      <c r="M63" s="4">
        <f t="shared" ca="1" si="11"/>
        <v>16</v>
      </c>
      <c r="N63" s="27">
        <f t="shared" ca="1" si="3"/>
        <v>20</v>
      </c>
      <c r="O63" s="27">
        <f t="shared" ca="1" si="4"/>
        <v>15</v>
      </c>
      <c r="P63" s="27">
        <f t="shared" ca="1" si="5"/>
        <v>10</v>
      </c>
    </row>
    <row r="64" spans="1:16" x14ac:dyDescent="0.3">
      <c r="A64" s="4"/>
      <c r="B64" s="4" t="s">
        <v>160</v>
      </c>
      <c r="C64" s="4" t="s">
        <v>161</v>
      </c>
      <c r="D64" s="4">
        <v>1</v>
      </c>
      <c r="E64" s="4">
        <v>20</v>
      </c>
      <c r="F64" s="4">
        <v>15</v>
      </c>
      <c r="G64" s="4">
        <v>10</v>
      </c>
      <c r="H64" s="4">
        <v>1</v>
      </c>
      <c r="J64" s="26">
        <f t="shared" ca="1" si="14"/>
        <v>21</v>
      </c>
      <c r="K64" s="26">
        <f t="shared" ca="1" si="13"/>
        <v>19</v>
      </c>
      <c r="L64" s="26">
        <f t="shared" ca="1" si="13"/>
        <v>20</v>
      </c>
      <c r="M64" s="4">
        <f t="shared" ca="1" si="11"/>
        <v>19</v>
      </c>
      <c r="N64" s="27">
        <f t="shared" ca="1" si="3"/>
        <v>10</v>
      </c>
      <c r="O64" s="27">
        <f t="shared" ca="1" si="4"/>
        <v>20</v>
      </c>
      <c r="P64" s="27">
        <f t="shared" ca="1" si="5"/>
        <v>15</v>
      </c>
    </row>
    <row r="65" spans="1:16" x14ac:dyDescent="0.3">
      <c r="A65" s="72" t="s">
        <v>172</v>
      </c>
      <c r="B65" s="72"/>
      <c r="C65" s="72"/>
      <c r="D65" s="72"/>
      <c r="E65" s="72">
        <f>SUM(E51:E64)</f>
        <v>220</v>
      </c>
      <c r="F65" s="72"/>
      <c r="G65" s="72"/>
      <c r="H65" s="72"/>
      <c r="M65" s="4"/>
      <c r="N65" s="23">
        <f ca="1">SUM(N51:N64)</f>
        <v>153</v>
      </c>
      <c r="O65" s="23">
        <f t="shared" ref="O65:P65" ca="1" si="15">SUM(O51:O64)</f>
        <v>161</v>
      </c>
      <c r="P65" s="23">
        <f t="shared" ca="1" si="15"/>
        <v>173</v>
      </c>
    </row>
    <row r="66" spans="1:16" x14ac:dyDescent="0.3">
      <c r="A66" s="8"/>
      <c r="B66" s="8"/>
      <c r="C66" s="8"/>
      <c r="D66" s="8"/>
      <c r="E66" s="8"/>
      <c r="F66" s="8"/>
      <c r="G66" s="8"/>
      <c r="H66" s="8"/>
      <c r="M66" s="4"/>
    </row>
    <row r="67" spans="1:16" x14ac:dyDescent="0.3">
      <c r="M67" s="4"/>
    </row>
    <row r="68" spans="1:16" x14ac:dyDescent="0.3">
      <c r="A68" s="4"/>
      <c r="B68" s="11" t="s">
        <v>136</v>
      </c>
      <c r="C68" s="5" t="s">
        <v>7</v>
      </c>
      <c r="D68" s="5" t="s">
        <v>3</v>
      </c>
      <c r="E68" s="5" t="s">
        <v>144</v>
      </c>
      <c r="F68" s="5" t="s">
        <v>145</v>
      </c>
      <c r="G68" s="5" t="s">
        <v>146</v>
      </c>
      <c r="H68" s="5" t="s">
        <v>147</v>
      </c>
      <c r="J68" s="24" t="s">
        <v>184</v>
      </c>
      <c r="K68" s="24" t="s">
        <v>185</v>
      </c>
      <c r="L68" s="24" t="s">
        <v>186</v>
      </c>
      <c r="M68" s="25">
        <f t="shared" si="11"/>
        <v>0</v>
      </c>
      <c r="N68" s="24" t="s">
        <v>184</v>
      </c>
      <c r="O68" s="24" t="s">
        <v>185</v>
      </c>
      <c r="P68" s="24" t="s">
        <v>186</v>
      </c>
    </row>
    <row r="69" spans="1:16" x14ac:dyDescent="0.3">
      <c r="A69" s="4"/>
      <c r="B69" s="12" t="s">
        <v>131</v>
      </c>
      <c r="C69" s="4" t="s">
        <v>159</v>
      </c>
      <c r="D69" s="4">
        <v>1</v>
      </c>
      <c r="E69" s="4">
        <v>15</v>
      </c>
      <c r="F69" s="4">
        <v>10</v>
      </c>
      <c r="G69" s="4">
        <v>5</v>
      </c>
      <c r="H69" s="4">
        <v>1</v>
      </c>
      <c r="J69" s="26">
        <f ca="1">RANDBETWEEN(0,10)</f>
        <v>9</v>
      </c>
      <c r="K69" s="26">
        <f ca="1">RANDBETWEEN(0,10)</f>
        <v>1</v>
      </c>
      <c r="L69" s="26">
        <f ca="1">RANDBETWEEN(0,10)</f>
        <v>1</v>
      </c>
      <c r="M69" s="4">
        <f t="shared" ca="1" si="11"/>
        <v>1</v>
      </c>
      <c r="N69" s="27">
        <f t="shared" ref="N69:N82" ca="1" si="16">IF(_xlfn.RANK.EQ(J69,J69:L69,1)=1,E69,IF(RANK(J69,J69:L69,1)=2,F69,IF(_xlfn.RANK.AVG(J69,J69:L69,1)=3,G69,1)))</f>
        <v>5</v>
      </c>
      <c r="O69" s="27">
        <f t="shared" ref="O69:O82" ca="1" si="17">IF(_xlfn.RANK.EQ(K69,J69:L69,1)=1,E69,IF(_xlfn.RANK.EQ(K69,J69:L69,1)=2,F69,IF(_xlfn.RANK.EQ(K69,J69:L69,1)=3,G69,1)))</f>
        <v>15</v>
      </c>
      <c r="P69" s="27">
        <f t="shared" ref="P69:P82" ca="1" si="18">IF(_xlfn.RANK.EQ(L69,J69:L69,1)=1,E69,IF(_xlfn.RANK.EQ(L69,J69:L69,1)=2,F69,IF(_xlfn.RANK.EQ(L69,J69:L69,1)=3,G69,1)))</f>
        <v>15</v>
      </c>
    </row>
    <row r="70" spans="1:16" x14ac:dyDescent="0.3">
      <c r="A70" s="4"/>
      <c r="B70" s="12" t="s">
        <v>132</v>
      </c>
      <c r="C70" s="4" t="s">
        <v>159</v>
      </c>
      <c r="D70" s="4">
        <v>1</v>
      </c>
      <c r="E70" s="4">
        <v>15</v>
      </c>
      <c r="F70" s="4">
        <v>10</v>
      </c>
      <c r="G70" s="4">
        <v>5</v>
      </c>
      <c r="H70" s="4">
        <v>1</v>
      </c>
      <c r="J70" s="26">
        <f t="shared" ref="J70:J75" ca="1" si="19">RANDBETWEEN(0,10)</f>
        <v>5</v>
      </c>
      <c r="K70" s="26">
        <f t="shared" ref="K70:L75" ca="1" si="20">RANDBETWEEN(0,10)</f>
        <v>7</v>
      </c>
      <c r="L70" s="26">
        <f t="shared" ca="1" si="20"/>
        <v>4</v>
      </c>
      <c r="M70" s="4">
        <f t="shared" ca="1" si="11"/>
        <v>4</v>
      </c>
      <c r="N70" s="27">
        <f t="shared" ca="1" si="16"/>
        <v>10</v>
      </c>
      <c r="O70" s="27">
        <f t="shared" ca="1" si="17"/>
        <v>5</v>
      </c>
      <c r="P70" s="27">
        <f t="shared" ca="1" si="18"/>
        <v>15</v>
      </c>
    </row>
    <row r="71" spans="1:16" x14ac:dyDescent="0.3">
      <c r="A71" s="4"/>
      <c r="B71" s="12" t="s">
        <v>133</v>
      </c>
      <c r="C71" s="4" t="s">
        <v>159</v>
      </c>
      <c r="D71" s="4">
        <v>1</v>
      </c>
      <c r="E71" s="4">
        <v>15</v>
      </c>
      <c r="F71" s="4">
        <v>10</v>
      </c>
      <c r="G71" s="4">
        <v>5</v>
      </c>
      <c r="H71" s="4">
        <v>1</v>
      </c>
      <c r="J71" s="26">
        <f t="shared" ca="1" si="19"/>
        <v>4</v>
      </c>
      <c r="K71" s="26">
        <f t="shared" ca="1" si="20"/>
        <v>1</v>
      </c>
      <c r="L71" s="26">
        <f t="shared" ca="1" si="20"/>
        <v>1</v>
      </c>
      <c r="M71" s="4">
        <f t="shared" ca="1" si="11"/>
        <v>1</v>
      </c>
      <c r="N71" s="27">
        <f t="shared" ca="1" si="16"/>
        <v>5</v>
      </c>
      <c r="O71" s="27">
        <f t="shared" ca="1" si="17"/>
        <v>15</v>
      </c>
      <c r="P71" s="27">
        <f t="shared" ca="1" si="18"/>
        <v>15</v>
      </c>
    </row>
    <row r="72" spans="1:16" x14ac:dyDescent="0.3">
      <c r="A72" s="4"/>
      <c r="B72" s="4" t="s">
        <v>127</v>
      </c>
      <c r="C72" s="4" t="s">
        <v>171</v>
      </c>
      <c r="D72" s="4">
        <v>1</v>
      </c>
      <c r="E72" s="4">
        <v>10</v>
      </c>
      <c r="F72" s="4">
        <v>8</v>
      </c>
      <c r="G72" s="4">
        <v>5</v>
      </c>
      <c r="H72" s="4">
        <v>1</v>
      </c>
      <c r="J72" s="26">
        <f t="shared" ca="1" si="19"/>
        <v>3</v>
      </c>
      <c r="K72" s="26">
        <f t="shared" ca="1" si="20"/>
        <v>6</v>
      </c>
      <c r="L72" s="26">
        <f t="shared" ca="1" si="20"/>
        <v>3</v>
      </c>
      <c r="M72" s="4">
        <f t="shared" ca="1" si="11"/>
        <v>3</v>
      </c>
      <c r="N72" s="27">
        <f t="shared" ca="1" si="16"/>
        <v>10</v>
      </c>
      <c r="O72" s="27">
        <f t="shared" ca="1" si="17"/>
        <v>5</v>
      </c>
      <c r="P72" s="27">
        <f t="shared" ca="1" si="18"/>
        <v>10</v>
      </c>
    </row>
    <row r="73" spans="1:16" x14ac:dyDescent="0.3">
      <c r="A73" s="4"/>
      <c r="B73" s="4" t="s">
        <v>128</v>
      </c>
      <c r="C73" s="4" t="s">
        <v>171</v>
      </c>
      <c r="D73" s="4">
        <v>1</v>
      </c>
      <c r="E73" s="4">
        <v>10</v>
      </c>
      <c r="F73" s="4">
        <v>8</v>
      </c>
      <c r="G73" s="4">
        <v>5</v>
      </c>
      <c r="H73" s="4">
        <v>1</v>
      </c>
      <c r="J73" s="26">
        <f t="shared" ca="1" si="19"/>
        <v>10</v>
      </c>
      <c r="K73" s="26">
        <f t="shared" ca="1" si="20"/>
        <v>4</v>
      </c>
      <c r="L73" s="26">
        <f t="shared" ca="1" si="20"/>
        <v>6</v>
      </c>
      <c r="M73" s="4">
        <f t="shared" ca="1" si="11"/>
        <v>4</v>
      </c>
      <c r="N73" s="27">
        <f t="shared" ca="1" si="16"/>
        <v>5</v>
      </c>
      <c r="O73" s="27">
        <f t="shared" ca="1" si="17"/>
        <v>10</v>
      </c>
      <c r="P73" s="27">
        <f t="shared" ca="1" si="18"/>
        <v>8</v>
      </c>
    </row>
    <row r="74" spans="1:16" x14ac:dyDescent="0.3">
      <c r="A74" s="4"/>
      <c r="B74" s="4" t="s">
        <v>129</v>
      </c>
      <c r="C74" s="4" t="s">
        <v>171</v>
      </c>
      <c r="D74" s="4">
        <v>1</v>
      </c>
      <c r="E74" s="4">
        <v>10</v>
      </c>
      <c r="F74" s="4">
        <v>8</v>
      </c>
      <c r="G74" s="4">
        <v>5</v>
      </c>
      <c r="H74" s="4">
        <v>1</v>
      </c>
      <c r="J74" s="26">
        <f t="shared" ca="1" si="19"/>
        <v>1</v>
      </c>
      <c r="K74" s="26">
        <f t="shared" ca="1" si="20"/>
        <v>10</v>
      </c>
      <c r="L74" s="26">
        <f t="shared" ca="1" si="20"/>
        <v>9</v>
      </c>
      <c r="M74" s="4">
        <f t="shared" ca="1" si="11"/>
        <v>1</v>
      </c>
      <c r="N74" s="27">
        <f t="shared" ca="1" si="16"/>
        <v>10</v>
      </c>
      <c r="O74" s="27">
        <f t="shared" ca="1" si="17"/>
        <v>5</v>
      </c>
      <c r="P74" s="27">
        <f t="shared" ca="1" si="18"/>
        <v>8</v>
      </c>
    </row>
    <row r="75" spans="1:16" x14ac:dyDescent="0.3">
      <c r="A75" s="4"/>
      <c r="B75" s="4" t="s">
        <v>130</v>
      </c>
      <c r="C75" s="4" t="s">
        <v>171</v>
      </c>
      <c r="D75" s="4">
        <v>1</v>
      </c>
      <c r="E75" s="4">
        <v>10</v>
      </c>
      <c r="F75" s="4">
        <v>8</v>
      </c>
      <c r="G75" s="4">
        <v>5</v>
      </c>
      <c r="H75" s="4">
        <v>1</v>
      </c>
      <c r="J75" s="26">
        <f t="shared" ca="1" si="19"/>
        <v>2</v>
      </c>
      <c r="K75" s="26">
        <f t="shared" ca="1" si="20"/>
        <v>6</v>
      </c>
      <c r="L75" s="26">
        <f t="shared" ca="1" si="20"/>
        <v>8</v>
      </c>
      <c r="M75" s="4">
        <f t="shared" ca="1" si="11"/>
        <v>2</v>
      </c>
      <c r="N75" s="27">
        <f t="shared" ca="1" si="16"/>
        <v>10</v>
      </c>
      <c r="O75" s="27">
        <f t="shared" ca="1" si="17"/>
        <v>8</v>
      </c>
      <c r="P75" s="27">
        <f t="shared" ca="1" si="18"/>
        <v>5</v>
      </c>
    </row>
    <row r="76" spans="1:16" x14ac:dyDescent="0.3">
      <c r="A76" s="72" t="s">
        <v>172</v>
      </c>
      <c r="B76" s="72"/>
      <c r="C76" s="72"/>
      <c r="D76" s="72"/>
      <c r="E76" s="72">
        <f>SUM(E69:E75)</f>
        <v>85</v>
      </c>
      <c r="F76" s="72"/>
      <c r="G76" s="72"/>
      <c r="H76" s="72"/>
      <c r="M76" s="4"/>
      <c r="N76" s="23">
        <f t="shared" ref="N76:P76" ca="1" si="21">SUM(N69:N75)</f>
        <v>55</v>
      </c>
      <c r="O76" s="23">
        <f t="shared" ca="1" si="21"/>
        <v>63</v>
      </c>
      <c r="P76" s="23">
        <f t="shared" ca="1" si="21"/>
        <v>76</v>
      </c>
    </row>
    <row r="77" spans="1:16" x14ac:dyDescent="0.3">
      <c r="M77" s="4"/>
    </row>
    <row r="78" spans="1:16" x14ac:dyDescent="0.3">
      <c r="A78" s="4"/>
      <c r="B78" s="5" t="s">
        <v>157</v>
      </c>
      <c r="C78" s="5" t="s">
        <v>7</v>
      </c>
      <c r="D78" s="5" t="s">
        <v>3</v>
      </c>
      <c r="E78" s="5" t="s">
        <v>144</v>
      </c>
      <c r="F78" s="5" t="s">
        <v>145</v>
      </c>
      <c r="G78" s="5" t="s">
        <v>146</v>
      </c>
      <c r="H78" s="5" t="s">
        <v>147</v>
      </c>
      <c r="J78" s="24" t="s">
        <v>184</v>
      </c>
      <c r="K78" s="24" t="s">
        <v>185</v>
      </c>
      <c r="L78" s="24" t="s">
        <v>186</v>
      </c>
      <c r="M78" s="25">
        <f t="shared" si="11"/>
        <v>0</v>
      </c>
      <c r="N78" s="24" t="s">
        <v>184</v>
      </c>
      <c r="O78" s="24" t="s">
        <v>185</v>
      </c>
      <c r="P78" s="24" t="s">
        <v>186</v>
      </c>
    </row>
    <row r="79" spans="1:16" x14ac:dyDescent="0.3">
      <c r="A79" s="4"/>
      <c r="B79" s="4" t="s">
        <v>164</v>
      </c>
      <c r="C79" s="4" t="s">
        <v>170</v>
      </c>
      <c r="D79" s="4">
        <v>1</v>
      </c>
      <c r="E79" s="4">
        <v>10</v>
      </c>
      <c r="F79" s="4">
        <v>8</v>
      </c>
      <c r="G79" s="4">
        <v>5</v>
      </c>
      <c r="H79" s="4">
        <v>1</v>
      </c>
      <c r="J79" s="26">
        <f ca="1">RANDBETWEEN(5,30)</f>
        <v>22</v>
      </c>
      <c r="K79" s="26">
        <f t="shared" ref="K79:L79" ca="1" si="22">RANDBETWEEN(5,30)</f>
        <v>17</v>
      </c>
      <c r="L79" s="26">
        <f t="shared" ca="1" si="22"/>
        <v>19</v>
      </c>
      <c r="M79" s="4">
        <f t="shared" ca="1" si="11"/>
        <v>17</v>
      </c>
      <c r="N79" s="27">
        <f t="shared" ca="1" si="16"/>
        <v>5</v>
      </c>
      <c r="O79" s="27">
        <f t="shared" ca="1" si="17"/>
        <v>10</v>
      </c>
      <c r="P79" s="27">
        <f t="shared" ca="1" si="18"/>
        <v>8</v>
      </c>
    </row>
    <row r="80" spans="1:16" x14ac:dyDescent="0.3">
      <c r="A80" s="4"/>
      <c r="B80" s="4" t="s">
        <v>162</v>
      </c>
      <c r="C80" s="4" t="s">
        <v>118</v>
      </c>
      <c r="D80" s="4">
        <v>1</v>
      </c>
      <c r="E80" s="4">
        <v>10</v>
      </c>
      <c r="F80" s="4">
        <v>8</v>
      </c>
      <c r="G80" s="4">
        <v>5</v>
      </c>
      <c r="H80" s="4">
        <v>1</v>
      </c>
      <c r="J80" s="26">
        <f t="shared" ref="J80:L82" ca="1" si="23">RANDBETWEEN(5,30)</f>
        <v>5</v>
      </c>
      <c r="K80" s="26">
        <f t="shared" ca="1" si="23"/>
        <v>23</v>
      </c>
      <c r="L80" s="26">
        <f t="shared" ca="1" si="23"/>
        <v>5</v>
      </c>
      <c r="M80" s="4">
        <f t="shared" ca="1" si="11"/>
        <v>5</v>
      </c>
      <c r="N80" s="27">
        <f t="shared" ca="1" si="16"/>
        <v>10</v>
      </c>
      <c r="O80" s="27">
        <f t="shared" ca="1" si="17"/>
        <v>5</v>
      </c>
      <c r="P80" s="27">
        <f t="shared" ca="1" si="18"/>
        <v>10</v>
      </c>
    </row>
    <row r="81" spans="1:16" x14ac:dyDescent="0.3">
      <c r="A81" s="4"/>
      <c r="B81" s="4" t="s">
        <v>39</v>
      </c>
      <c r="C81" s="4" t="s">
        <v>118</v>
      </c>
      <c r="D81" s="4">
        <v>1</v>
      </c>
      <c r="E81" s="4">
        <v>10</v>
      </c>
      <c r="F81" s="4">
        <v>8</v>
      </c>
      <c r="G81" s="4">
        <v>5</v>
      </c>
      <c r="H81" s="4">
        <v>1</v>
      </c>
      <c r="J81" s="26">
        <f t="shared" ca="1" si="23"/>
        <v>27</v>
      </c>
      <c r="K81" s="26">
        <f t="shared" ca="1" si="23"/>
        <v>5</v>
      </c>
      <c r="L81" s="26">
        <f t="shared" ca="1" si="23"/>
        <v>10</v>
      </c>
      <c r="M81" s="4">
        <f t="shared" ca="1" si="11"/>
        <v>5</v>
      </c>
      <c r="N81" s="27">
        <f t="shared" ca="1" si="16"/>
        <v>5</v>
      </c>
      <c r="O81" s="27">
        <f t="shared" ca="1" si="17"/>
        <v>10</v>
      </c>
      <c r="P81" s="27">
        <f t="shared" ca="1" si="18"/>
        <v>8</v>
      </c>
    </row>
    <row r="82" spans="1:16" x14ac:dyDescent="0.3">
      <c r="A82" s="4"/>
      <c r="B82" s="4" t="s">
        <v>38</v>
      </c>
      <c r="C82" s="4" t="s">
        <v>118</v>
      </c>
      <c r="D82" s="4">
        <v>1</v>
      </c>
      <c r="E82" s="4">
        <v>10</v>
      </c>
      <c r="F82" s="4">
        <v>8</v>
      </c>
      <c r="G82" s="4">
        <v>5</v>
      </c>
      <c r="H82" s="4">
        <v>1</v>
      </c>
      <c r="J82" s="26">
        <f t="shared" ca="1" si="23"/>
        <v>19</v>
      </c>
      <c r="K82" s="26">
        <f t="shared" ca="1" si="23"/>
        <v>21</v>
      </c>
      <c r="L82" s="26">
        <f t="shared" ca="1" si="23"/>
        <v>11</v>
      </c>
      <c r="M82" s="4">
        <f t="shared" ca="1" si="11"/>
        <v>11</v>
      </c>
      <c r="N82" s="27">
        <f t="shared" ca="1" si="16"/>
        <v>8</v>
      </c>
      <c r="O82" s="27">
        <f t="shared" ca="1" si="17"/>
        <v>5</v>
      </c>
      <c r="P82" s="27">
        <f t="shared" ca="1" si="18"/>
        <v>10</v>
      </c>
    </row>
    <row r="83" spans="1:16" x14ac:dyDescent="0.3">
      <c r="A83" s="72" t="s">
        <v>172</v>
      </c>
      <c r="B83" s="72"/>
      <c r="C83" s="72"/>
      <c r="D83" s="72"/>
      <c r="E83" s="72">
        <f>SUM(E79:E82)</f>
        <v>40</v>
      </c>
      <c r="F83" s="72"/>
      <c r="G83" s="72"/>
      <c r="H83" s="72"/>
      <c r="N83" s="23">
        <f t="shared" ref="N83:P83" ca="1" si="24">SUM(N79:N82)</f>
        <v>28</v>
      </c>
      <c r="O83" s="23">
        <f t="shared" ca="1" si="24"/>
        <v>30</v>
      </c>
      <c r="P83" s="23">
        <f t="shared" ca="1" si="24"/>
        <v>36</v>
      </c>
    </row>
    <row r="84" spans="1:16" x14ac:dyDescent="0.3">
      <c r="M84" s="5" t="s">
        <v>189</v>
      </c>
      <c r="N84" s="5" t="s">
        <v>184</v>
      </c>
      <c r="O84" s="5" t="s">
        <v>185</v>
      </c>
      <c r="P84" s="5" t="s">
        <v>186</v>
      </c>
    </row>
    <row r="85" spans="1:16" ht="20.399999999999999" x14ac:dyDescent="0.35">
      <c r="B85" s="22" t="s">
        <v>181</v>
      </c>
      <c r="C85" s="72">
        <f>E83+E65+E46+E34+E10</f>
        <v>800</v>
      </c>
      <c r="D85" s="72"/>
      <c r="E85" s="72"/>
      <c r="F85" s="72"/>
      <c r="G85" s="72"/>
      <c r="H85" s="72"/>
      <c r="M85" s="1" t="s">
        <v>190</v>
      </c>
      <c r="N85" s="2">
        <f ca="1">N83+N76+N65+N46+N34+N11</f>
        <v>634</v>
      </c>
      <c r="O85" s="2">
        <f t="shared" ref="O85:P85" ca="1" si="25">O83+O76+O65+O46+O34+O11</f>
        <v>611</v>
      </c>
      <c r="P85" s="2">
        <f t="shared" ca="1" si="25"/>
        <v>688</v>
      </c>
    </row>
    <row r="86" spans="1:16" x14ac:dyDescent="0.3">
      <c r="M86" s="28" t="s">
        <v>5</v>
      </c>
      <c r="N86" s="29">
        <f ca="1">_xlfn.RANK.EQ(N85,$N$85:$P$85,0)</f>
        <v>2</v>
      </c>
      <c r="O86" s="29">
        <f t="shared" ref="O86:P86" ca="1" si="26">_xlfn.RANK.EQ(O85,$N$85:$P$85,0)</f>
        <v>3</v>
      </c>
      <c r="P86" s="29">
        <f t="shared" ca="1" si="26"/>
        <v>1</v>
      </c>
    </row>
    <row r="87" spans="1:16" ht="20.399999999999999" x14ac:dyDescent="0.35">
      <c r="M87" s="32" t="s">
        <v>191</v>
      </c>
      <c r="N87" s="32" t="str">
        <f ca="1">IF(_xlfn.RANK.EQ(N85,$N$85:$P$85,0)=1,"First",IF(_xlfn.RANK.EQ(N85,$N$85:$P$85,0)=2,"Second","Third"))</f>
        <v>Second</v>
      </c>
      <c r="O87" s="32" t="str">
        <f t="shared" ref="O87:P87" ca="1" si="27">IF(_xlfn.RANK.EQ(O85,$N$85:$P$85,0)=1,"First",IF(_xlfn.RANK.EQ(O85,$N$85:$P$85,0)=2,"Second","Third"))</f>
        <v>Third</v>
      </c>
      <c r="P87" s="32" t="str">
        <f t="shared" ca="1" si="27"/>
        <v>First</v>
      </c>
    </row>
    <row r="88" spans="1:16" ht="17.399999999999999" x14ac:dyDescent="0.3">
      <c r="M88" s="30" t="s">
        <v>192</v>
      </c>
      <c r="N88" s="31">
        <f ca="1">N85/800</f>
        <v>0.79249999999999998</v>
      </c>
      <c r="O88" s="31">
        <f t="shared" ref="O88:P88" ca="1" si="28">O85/800</f>
        <v>0.76375000000000004</v>
      </c>
      <c r="P88" s="31">
        <f t="shared" ca="1" si="28"/>
        <v>0.86</v>
      </c>
    </row>
  </sheetData>
  <sheetProtection algorithmName="SHA-512" hashValue="tsnzww0fchiW7bSER7axMvyn9Y8x/e2IGy0xkDo7lz+S9vB2ar5/wU1ZihjsKbN0y7vuFhvHoOTwcgJHpDIcSA==" saltValue="79ZEwRsvLigdEmkD5aUVNA==" spinCount="100000" sheet="1" objects="1" scenarios="1"/>
  <mergeCells count="18">
    <mergeCell ref="A1:H1"/>
    <mergeCell ref="E2:H2"/>
    <mergeCell ref="A10:D10"/>
    <mergeCell ref="E10:H10"/>
    <mergeCell ref="E12:H12"/>
    <mergeCell ref="A83:D83"/>
    <mergeCell ref="E83:H83"/>
    <mergeCell ref="C85:H85"/>
    <mergeCell ref="J2:L2"/>
    <mergeCell ref="N2:P2"/>
    <mergeCell ref="A46:D46"/>
    <mergeCell ref="E46:H46"/>
    <mergeCell ref="A65:D65"/>
    <mergeCell ref="E65:H65"/>
    <mergeCell ref="A76:D76"/>
    <mergeCell ref="E76:H76"/>
    <mergeCell ref="A34:D34"/>
    <mergeCell ref="E34:H3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9" sqref="M9"/>
    </sheetView>
  </sheetViews>
  <sheetFormatPr defaultRowHeight="14.4" x14ac:dyDescent="0.3"/>
  <sheetData/>
  <sheetProtection algorithmName="SHA-512" hashValue="BB77hr1rdmEEpJv2AvCzormkms2InXSBRTcSoR7n1VJ93MWmohzRWSMefMhm2KJyCvFEpnY8+uu6LO9cOVTmtg==" saltValue="kLQkg9cRIC47LY/R2Z4oWg=="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ITB</vt:lpstr>
      <vt:lpstr>BIF</vt:lpstr>
      <vt:lpstr>Price Schedule</vt:lpstr>
      <vt:lpstr>Evaluation Criteria</vt:lpstr>
      <vt:lpstr>Sample_of_Evaluation</vt:lpstr>
      <vt:lpstr>Checklist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2019-06-10T12:16:10Z</dcterms:modified>
</cp:coreProperties>
</file>